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6375" yWindow="-15" windowWidth="6390" windowHeight="10215"/>
  </bookViews>
  <sheets>
    <sheet name="2018" sheetId="2" r:id="rId1"/>
  </sheets>
  <definedNames>
    <definedName name="_xlnm.Print_Titles" localSheetId="0">'2018'!$5:$6</definedName>
    <definedName name="_xlnm.Print_Area" localSheetId="0">'2018'!$A$1:$E$161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5" i="2"/>
  <c r="E149"/>
  <c r="E148"/>
  <c r="E147"/>
  <c r="E146"/>
  <c r="E145"/>
  <c r="E144"/>
  <c r="E141"/>
  <c r="E139"/>
  <c r="E136"/>
  <c r="E135"/>
  <c r="E134"/>
  <c r="E132"/>
  <c r="E130"/>
  <c r="E127"/>
  <c r="E125"/>
  <c r="E123"/>
  <c r="E122"/>
  <c r="E121"/>
  <c r="E116"/>
  <c r="E114"/>
  <c r="E113"/>
  <c r="E110"/>
  <c r="E104"/>
  <c r="E101"/>
  <c r="E100"/>
  <c r="E99"/>
  <c r="E97"/>
  <c r="E96"/>
  <c r="E94"/>
  <c r="E92"/>
  <c r="E89"/>
  <c r="E87"/>
  <c r="E85"/>
  <c r="E82"/>
  <c r="E79"/>
  <c r="E78"/>
  <c r="E76"/>
  <c r="E75"/>
  <c r="E73"/>
  <c r="E72"/>
  <c r="E68"/>
  <c r="E66"/>
  <c r="E65"/>
  <c r="E64"/>
  <c r="E59"/>
  <c r="E58"/>
  <c r="E56"/>
  <c r="E53"/>
  <c r="E51"/>
  <c r="E50"/>
  <c r="E49"/>
  <c r="E48"/>
  <c r="E47"/>
  <c r="E46"/>
  <c r="E45"/>
  <c r="E44"/>
  <c r="E41"/>
  <c r="E39"/>
  <c r="E36"/>
  <c r="E34"/>
  <c r="E30"/>
  <c r="E27"/>
  <c r="E24"/>
  <c r="E22"/>
  <c r="E21"/>
  <c r="E20"/>
  <c r="E19"/>
  <c r="E15"/>
  <c r="E11"/>
  <c r="E12"/>
  <c r="E13"/>
  <c r="E10"/>
  <c r="D156"/>
  <c r="E156" s="1"/>
  <c r="C57"/>
  <c r="C60" s="1"/>
  <c r="C52"/>
  <c r="E52" s="1"/>
  <c r="C156"/>
  <c r="D150"/>
  <c r="D117"/>
  <c r="E57" l="1"/>
  <c r="D60"/>
  <c r="D151" l="1"/>
  <c r="E60"/>
  <c r="C150"/>
  <c r="E150" l="1"/>
  <c r="D157"/>
  <c r="C71"/>
  <c r="E71" s="1"/>
  <c r="C107" l="1"/>
  <c r="E107" s="1"/>
  <c r="C117" l="1"/>
  <c r="E117"/>
  <c r="G117" s="1"/>
  <c r="C151"/>
  <c r="E151" s="1"/>
  <c r="G60"/>
  <c r="C157" l="1"/>
  <c r="E157" s="1"/>
  <c r="E160" s="1"/>
</calcChain>
</file>

<file path=xl/sharedStrings.xml><?xml version="1.0" encoding="utf-8"?>
<sst xmlns="http://schemas.openxmlformats.org/spreadsheetml/2006/main" count="203" uniqueCount="176">
  <si>
    <t>Иные межбюджетные трансферты</t>
  </si>
  <si>
    <t>Субсидии</t>
  </si>
  <si>
    <t>2210282420</t>
  </si>
  <si>
    <t>2210186010</t>
  </si>
  <si>
    <t>2030182370</t>
  </si>
  <si>
    <t>1820182560</t>
  </si>
  <si>
    <t>1610182390</t>
  </si>
  <si>
    <t>1100182310</t>
  </si>
  <si>
    <t>1100182300</t>
  </si>
  <si>
    <t>1100182290</t>
  </si>
  <si>
    <t>1020182240</t>
  </si>
  <si>
    <t>0920182172</t>
  </si>
  <si>
    <t>0910182171</t>
  </si>
  <si>
    <t>0600182110</t>
  </si>
  <si>
    <t>0140182050</t>
  </si>
  <si>
    <t>0110182460</t>
  </si>
  <si>
    <t>Субвенции</t>
  </si>
  <si>
    <t>2010184270</t>
  </si>
  <si>
    <t>2010184250</t>
  </si>
  <si>
    <t>2010184120</t>
  </si>
  <si>
    <t>2010184100</t>
  </si>
  <si>
    <t>2010184090</t>
  </si>
  <si>
    <t>2010184070</t>
  </si>
  <si>
    <t>2010184060</t>
  </si>
  <si>
    <t>2010184050</t>
  </si>
  <si>
    <t>1300284290</t>
  </si>
  <si>
    <t>1220284280</t>
  </si>
  <si>
    <t>1020184230</t>
  </si>
  <si>
    <t>1010384200</t>
  </si>
  <si>
    <t>0930184220</t>
  </si>
  <si>
    <t>0800184210</t>
  </si>
  <si>
    <t>0720584190</t>
  </si>
  <si>
    <t>0720484180</t>
  </si>
  <si>
    <t>0720384170</t>
  </si>
  <si>
    <t>0720284150</t>
  </si>
  <si>
    <t>0720184140</t>
  </si>
  <si>
    <t>0140184080</t>
  </si>
  <si>
    <t>0110184050</t>
  </si>
  <si>
    <t>0110184030</t>
  </si>
  <si>
    <t>Наименование</t>
  </si>
  <si>
    <t>КЦСР</t>
  </si>
  <si>
    <t>(тыс.рублей)</t>
  </si>
  <si>
    <t>Муниципальная программа «Развитие образования в Нижневартовском районе на 2018–2025 годы и на период до 2030 года»</t>
  </si>
  <si>
    <t>Подпрограмма "Развитие дошкольного, общего образования и дополнительного образования детей"</t>
  </si>
  <si>
    <t xml:space="preserve"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 в рамках подпрограммы "Ресурсное обеспечение в сфере образования, науки и молодежной политики" государственной программы "Развитие образования в Ханты - Мансийском автономном округе -Югре на 2018-2025 годы и на период до 2030 года" </t>
  </si>
  <si>
    <t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(на реализацию программ дошкольного образования муниципальным образовательным организациям) в рамках подпрограммы "Общее образование. Дополнительное образование детей" государственной программы "Развитие образования в Ханты - Мансийском автономном округе -Югре на 2018-2025 годы и на период до 2030 года"</t>
  </si>
  <si>
    <t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(на реализацию основных общеобразовательных программ муниципальным общеобразовательным организациям) в рамках подпрограммы "Общее образование. Дополнительное образование детей" государственной программы "Развитие образования в Ханты - Мансийском автономном округе -Югре на 2018-2025 годы и на период до 2030 года"</t>
  </si>
  <si>
    <t xml:space="preserve">Субвенции на организацию и обеспечение отдыха и оздоровления детей, в том числе в этнической среде в рамках подпрограммы "Ресурсное обеспечение в сфере образования, науки и молодежной политики" государственной программы "Развитие образования в Ханты - Мансийском автономном округе -Югре на 2018-2025 годы и на период до 2030 года" </t>
  </si>
  <si>
    <t xml:space="preserve"> Муниципальная программа «Развитие малого и среднего предпринимательства, агропромышленного комплекса и рынков сельскохозяйственной продукции, сырья и продовольствия в Нижневартовском районе в 2018 – 2025 годы и на период до 2030 года»</t>
  </si>
  <si>
    <t>Подпрограмма "Организация в каникулярное время отдыха, оздоровления, занятости детей, подростков и молодежи района"</t>
  </si>
  <si>
    <t xml:space="preserve">Подпрограмма «Развитие агропромышленного комплекса и рынков сельскохозяйственной продукции, сырья и продовольствия в  Нижневартовском районе» </t>
  </si>
  <si>
    <t>Муниципальная программа "Социально-экономическое развитие коренных малочисленных народов Севера, проживающих в Нижневартовском районе, на 2018–2025 годы и на период до 2030 года"</t>
  </si>
  <si>
    <t>Муниципальная программа "Обеспечение доступным и комфортным жильем жителей Нижневартовского района в 2018–2025 годы и на период до 2030 года"</t>
  </si>
  <si>
    <t>Подпрограмма "Содействие развитию жилищного строительства"</t>
  </si>
  <si>
    <t xml:space="preserve">Подпрограмма "Обеспечение мерами государственной поддержки по улучшению жилищных условий отдельных категорий граждан" </t>
  </si>
  <si>
    <t>Подпрограмма "Создание условий для обеспечения качественными коммунальными услугами"</t>
  </si>
  <si>
    <t>Муниципальная программа "Развитие жилищно-коммунального комплекса и повышение энергетической эффективности в Нижневартовском районе на 2018 – 2025 годы и на период до 2030 года"</t>
  </si>
  <si>
    <t xml:space="preserve"> Подпрограмма "Обеспечение равных прав потребителей на получение энергетических ресурсов"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</si>
  <si>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 - Мансийского  автономного округа - Югры по социально ориентированным тарифам и сжиженного газа по социально ориентированным розничным ценам  в рамках подпрограммы "Обеспечение равных прав потребителей на получение энергетических ресурсов"  государственной программы "Развитие жилищно-коммунального комплекса и повышение энергетической эффективности в Ханты-Мансийском автономном округе – Югре на 2018–2025 годы и на период до 2030 года"</t>
  </si>
  <si>
    <t>Муниципальная программа "Защита населения и территорий от чрезвычайных ситуаций, обеспечение пожарной безопасности в Нижневартовском районе на 2018–2025 годы и на период до 2030 года"</t>
  </si>
  <si>
    <t>Муниципальная программа "Обеспечение экологической безопасности в Нижневартовском районе на 2018 - 2025 годы и на период до 2030 года"</t>
  </si>
  <si>
    <t>Муниципальная программа "Развитие муниципальной службы и резерва управленческих кадров в Нижневартовском районе на 2018-2025 годы и на период до 2030 года"</t>
  </si>
  <si>
    <t>Подпрограмма "Обеспечение деятельности органов местного самоуправления Нижневартовского района"</t>
  </si>
  <si>
    <t xml:space="preserve"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в рамках подпрограммы "Ресурсное обеспечение в сфере образования, науки и молодежной политики" государственной программы "Развитие образования в Ханты - Мансийском автономном округе -Югре на 2018-2025 годы и на период до 2030 года" 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</si>
  <si>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 в рамках подпрограммы "Дети Югры" государственной программы "Социальная поддержка жителей Ханты-Мансийского автономного округа – Югры на 2018-2025 годы и на период до 2030 года"</t>
  </si>
  <si>
    <t>Субвенции на осуществление деятельности по опеке и попечительству в рамках подпрограммы "Дети Югры" государственной программы "Социальная поддержка жителей Ханты-Мансийского автономного округа – Югры на 2018-2025 годы и на период до 2030 года"</t>
  </si>
  <si>
    <t>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 в рамках  подпрограммы "Преодоление социальной исключенности" государственной программы "Социальная поддержка жителей Ханты-Мансийского автономного округа – Югры на 2018-2025 годы и на период до 2030 года"</t>
  </si>
  <si>
    <t xml:space="preserve">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округе– Югре в 2018–2025 годах и на период до 2030 года" </t>
  </si>
  <si>
    <t>Субвенции на осуществление полномочий по образованию и организации деятельности комиссий по делам несовершеннолетних и защите их прав в рамках подпрограммы "Дети Югры" государственной программы "Социальная поддержка жителей Ханты- Мансийского автономного округа -Югры на 2018-2025 годы и на период до 2030 года"</t>
  </si>
  <si>
    <t>Муниципальная программа «Управление в сфере муниципальных финансов в Нижневартовском районе на 2018-2025 годы и на период до 2030 года»</t>
  </si>
  <si>
    <t>Подпрограмма «Создание условий для эффективного управления муниципальными финансами, повышение устойчивости бюджетов поселений Нижневартовского района»</t>
  </si>
  <si>
    <t>Субвенции муниципальным районам на исполнение полномочий по расчету и предоставлению дотаций поселениям, входящим в состав муниципального района, в рамках подпрограммы "Совершенствование системы распределения и перераспределения финансовых ресурсов между уровнями бюджетной системы автономного округа"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2018-2025 годы и на период до 2030 года»</t>
  </si>
  <si>
    <t xml:space="preserve">Субсидии на дополнительное финансовое обеспечение мероприятий по организации питания обучающихся в рамках подпрограммы "Общее образование. Дополнительного образования детей" государственной программы "Развитие образования в Ханты - Мансийском автономном округе -Югре на 2018-2025 годы и на период до 2030 года" </t>
  </si>
  <si>
    <t xml:space="preserve"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 в рамках подпрограммы "Общее образование. Дополнительного образования детей" государственной программы "Развитие образования в Ханты - Мансийском автономном округе -Югре на 2018-2025 годы и на период до 2030 года" </t>
  </si>
  <si>
    <t>Муниципальная программа «Развитие культуры и туризма в Нижневартовском районе на 2018–2025 годы и на период до 2030 года»</t>
  </si>
  <si>
    <t>Подпрограмма "Обеспечение прав граждан на доступ к культурным ценностям и информации"</t>
  </si>
  <si>
    <t>Подпрограмма "Укрепление единого пространства в районе"</t>
  </si>
  <si>
    <t>Муниципальная программа «Развитие физической культуры и спорта в Нижневартовском районе на 2018–2025 годы и на период до 2030 года»</t>
  </si>
  <si>
    <t xml:space="preserve">Муниципальная программа "Обеспечение доступным и комфортным жильем жителей Нижневартовского района в 2018–2025 годы и на период до 2030 года" </t>
  </si>
  <si>
    <t>Подпрограмма "Градостроительная деятельность"</t>
  </si>
  <si>
    <t xml:space="preserve">Приобретение жилья в рамках субсидии для реализации полномочий в области строительства, градостроительной деятельности и жилищных отношений в рамках  подпрограммы "Содействие развитию жилищного строительства" государственной программы "Обеспечение доступным и комфортным жильем жителей Ханты-Мансийского автономного округа – Югры в 2018–2025 годы и на период до 2030 года" </t>
  </si>
  <si>
    <t xml:space="preserve"> Подпрограмма "Обеспечение мерами государственной поддержки по улучшению жилищных условий отдельных категорий граждан"</t>
  </si>
  <si>
    <t>Подпрограмма "Обеспечение равных прав потребителей на получение энергетических ресурсов"</t>
  </si>
  <si>
    <t>Субсидии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комплексов, субъектам малого и среднего предпринимательства, организациям бюджетной сферы в зоне децентрализованного электроснабжения  Ханты - Мансийского автономного округа - Югры  по цене электрической энергии зоны централизованного электроснабжения в рамках подпрограммы "Обеспечение равных прав потребителей на получение энергетических ресурсов"  государственной программы "Развитие жилищно-коммунального комплекса и повышение энергетической эффективности в Ханты-Мансийском автономном округе – Югре на 2018–2025 годы и на период до 2030 года"</t>
  </si>
  <si>
    <t>Муниципальная программа "Развитие транспортной системы Нижневартовского района на 2018–2025 годы и на период до 2030 года"</t>
  </si>
  <si>
    <t>Подпрограмма "Автомобильные дороги"</t>
  </si>
  <si>
    <t>Субсидии на строительство (реконструкцию), капитальный ремонт и ремонт автомобильных дорог общего пользования местного значения в рамках подпрограммы "Дорожное хозяйство" государственной программы "Развитие транспортной системы Ханты-Мансийского автономного округа – Югры на 2018–2025 годы и на период до 2030 года"</t>
  </si>
  <si>
    <t>Муниципальная программа "Профилактика терроризма и экстремизма, гармонизация межэтнических и межкультурных отношений в Нижневартовском районе на 2018–2025 годы и на период до 2030 года"</t>
  </si>
  <si>
    <t>Подпрограмма "Профилактика экстремизма, гармонизация межэтнических и межкультурных отношений в Нижневартовском районе"</t>
  </si>
  <si>
    <t>Подпрограмма "Организация предоставления государственных и муниципальных услуг через муниципальное автономное учреждение Нижневартовского района "Многофункциональный центр предоставления государственных и муниципальных услуг"</t>
  </si>
  <si>
    <t>Субсидии муниципальным районам на формирование районных фондов финансовой поддержки поселений в рамках  подпрограммы "Поддержание устойчивого исполнения бюджетов муниципальных образований Ханты-Мансийского автономного округа-Югры"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ХМАО – Югры на 2018-2025 годы и на период до 2030 года»</t>
  </si>
  <si>
    <t>Субсидии на содействие развитию исторических и иных местных традиций в рамках подпрограммы "Поддержание устойчивого исполнения бюджетов муниципальных образований Ханты-Мансийского автономного округа-Югры"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ХМАО – Югры на 2018-2025 годы и на период до 2030 года»</t>
  </si>
  <si>
    <t>Иные межбюджетные трансферты на реализацию мероприятий по содействию трудоустройству граждан  в рамках  подпрограммы "Содействие трудоустройству граждан" государственной программы "Содействие занятости населения в Ханты-Мансийском автономном округе – Югре на 2018-2025 годы и на период до 2030 года»</t>
  </si>
  <si>
    <t>Дотации на обеспечение сбалансированности местных бюджетов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2018–2025 годы и на период до 2030 года"</t>
  </si>
  <si>
    <t>Подпрограмма "Организация и обеспечение мероприятий в сфере гражданской обороны, защиты населения и территории района от чрезвычайных ситуаций"</t>
  </si>
  <si>
    <t>ИТОГО СУБВЕНЦИИ</t>
  </si>
  <si>
    <t>ИТОГО СУБСИДИИ</t>
  </si>
  <si>
    <t>ИТОГО ИНЫЕ МЕЖБЮДЖЕТНЫЕ ТРАНСФЕРТЫ</t>
  </si>
  <si>
    <t>ВСЕГО  МЕЖБЮДЖЕТНЫЕ ТРАНСФЕРТЫ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</si>
  <si>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 "Межбюджетные трансферты, передаваемые бюджетам муниципальных образований Ханты-Мансийского автономного округа – Югры, не отнесенные к государственным программам"</t>
  </si>
  <si>
    <t>Подпрограмма "Формирование комфортной городской среды"</t>
  </si>
  <si>
    <t xml:space="preserve">Подпрограмма «Развитие дошкольного, общего образования и дополнительного образования детей» </t>
  </si>
  <si>
    <t>Подпрограмма «Управление муниципальными финансами»</t>
  </si>
  <si>
    <t>Поддержка отрасли культуры в рамках подпрограммы "Сохранение исторического и культурного наследия, снижение инфраструктурных ограничений с целью обеспечения функционирования всех видов культурной деятельности" государственной программы "Развитие культуры в Ханты-Мансийском автономном округе – Югре на 2018–2025 годы и на период до 2030 года"</t>
  </si>
  <si>
    <t>Субсидии на развитие сферы культуры в муниципальных образованиях автономного округа (Основное мероприятие "Развитие библиотечного дела") в рамках  подпрограммы "Сохранение исторического и культурного наследия, снижение инфраструктурных ограничений с целью обеспечения функционирования всех видов культурной деятельности" государственной программы "Развитие культуры и туризма в Ханты-Мансийском автономном округе-Югре на 2018–2025 годы и на период до 2030 года»</t>
  </si>
  <si>
    <t>Субсидии на развитие сферы культуры в муниципальных образованиях автономного округа (Основное мероприятие "Развитие музейного дела")  в рамках  подпрограммы "Сохранение исторического и культурного наследия, снижение инфраструктурных ограничений с целью обеспечения функционирования всех видов культурной деятельности" государственной программы "Развитие культуры и туризма в Ханты-Мансийском автономном округе-Югре на 2018–2025 годы и на период до 2030 года»</t>
  </si>
  <si>
    <t>Субсидии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 в рамках подпрограммы  "Совершенствование системы управления в сфере культуры и архивного дела" государственной программы "Развитие культуры в Ханты-Мансийском автономном округе – Югре на 2018–2025 годы и на период до 2030 года"</t>
  </si>
  <si>
    <t xml:space="preserve">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 в рамках подпрограммы "Общее образование. Дополнительное образование детей" государственной программы "Развитие образования в Ханты-Мансийском автономном округе – Югре на 2018–2025 годы и на период до 2030 года"
</t>
  </si>
  <si>
    <t>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проведения тренировочных сборов и участия в соревнованиях в рамках подпрограммы  "Развитие спорта высших достижений и системы подготовки спортивного резерва" государственной программы "Развитие физической культуры и спорта в Ханты-Мансийском автономном округе – Югре на 2018–2025 годы и на период до 2030 года"</t>
  </si>
  <si>
    <t>Субвенции на поддержку растениеводства, переработки и реализации продукции растениеводства в рамках подпрограммы «Поддержка сельскохозяйственного производства, рыбохозяйственного комплекса и деятельности по заготовке и переработки дикоросов» государственной программы "Развитие агропромышленного комплекса и рынков сельскохозяйственной продукции, сырья и продовольствия в Ханты - Мансийском автономном округе -Югре на 2018-2025 годы и на период до 2030 года"</t>
  </si>
  <si>
    <t>Субвенции на поддержку животноводства, переработки и реализации продукции животноводства в рамках подпрограммы «Поддержка сельскохозяйственного производства, рыбохозяйственного комплекса и деятельности по заготовке и переработки дикоросов» государственной программы "Развитие агропромышленного комплекса и рынков сельскохозяйственной продукции, сырья и продовольствия в Ханты - Мансийском автономном округе -Югре на 2018-2025 годы и на период до 2030 года"</t>
  </si>
  <si>
    <t>Субвенции на поддержку малых форм хозяйствования в рамках подпрограммы «Поддержка сельскохозяйственного производства, рыбохозяйственного комплекса и деятельности по заготовке и переработки дикоросов» государственной программы "Развитие агропромышленного комплекса и рынков сельскохозяйственной продукции, сырья и продовольствия в Ханты - Мансийском автономном округе -Югре на 2018-2025 годы и на период до 2030 года"</t>
  </si>
  <si>
    <t>Субвенции на повышение эффективности использования и развитие ресурсного потенциала рыбохозяйственного комплекса  в рамках подпрограммы «Поддержка сельскохозяйственного производства, рыбохозяйственного комплекса и деятельности по заготовке и переработки дикоросов» государственной программы "Развитие агропромышленного комплекса и рынков сельскохозяйственной продукции, сырья и продовольствия в Ханты - Мансийском автономном округе -Югре на 2018-2025 годы и на период до 2030 года"</t>
  </si>
  <si>
    <t>Субвенции на развитие системы заготовки и переработки дикоросов в рамках подпрограммы «Поддержка сельскохозяйственного производства, рыбохозяйственного комплекса и деятельности по заготовке и переработки дикоросов» государственной программы "Развитие агропромышленного комплекса и рынков сельскохозяйственной продукции, сырья и продовольствия в Ханты - Мансийском автономном округе -Югре на 2018-2025 годы и на период до 2030 года"</t>
  </si>
  <si>
    <t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  в рамках  подпрограммы "Обеспечение стабильной благополучной эпизоотической обстановки в Ханты-Мансийском автономном округе-Югре и защита населения от болезней, общих для человека и животных" государственной программы "Развитие агропромышеенного комплекса и рынков сельскохозяйственной продукции, сырья и продовольствия в Ханты - Мансийском автономном округе -Югре на 2018-2025 годы и на период до 2030 года"</t>
  </si>
  <si>
    <t>Субсидии на организацию предоставления государственных услуг в многофункциональных центрах предоставления государственных и муниципальных услуг (бюджет автономного округа) в рамках подпрограммы "Совершенствование государственного и муниципального управления" государственной программы "Социально-экономическое развитие и повышение инвестиционной привлекательности Ханты-Мансийского автономного округа - Югры в 2018-2025 годах и на период до 2030 года"</t>
  </si>
  <si>
    <t xml:space="preserve"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в рамках подпрограммы "Ресурсное обеспечение в сфере образования, науки и молодежной политики" государственной программы "Развитие образования в Ханты - Мансийском автономном округе -Югре на 2018-2025 годы и на период до 2030 года" </t>
  </si>
  <si>
    <t>Субвенции на реализацию полномочия, указанного в пункте 2 статьи 2 Закона Ханты-Мансийского автономного округа–Югры от 31 января 2011 года № 8-оз "О наделении органов местного самоуправления муниципальных образований Ханты-Мансийского автономного округа–Югры отдельным государственным полномочием по участию в реализации государственной программы Ханты-Мансийского автономного округа–Югры "Социально-экономическое развитие коренных малочисленных народов Севера Ханты-Мансийского автономного округа–Югры на 2016–2020 годы" в рамках подпрограммы "Развитие традиционного хозяйствования коренных малочисленных народов и повышение уровня его адаптации к современным экономическим условиям с учетом обеспечения защиты исконной среды обитания и традиционного образа жизни" государственной программы "Социально-экономическое развитие коренных малочисленных народов Севера Ханты-Мансийского автономного округа–Югры на 2018-2025 годы и на период до 2030 года"</t>
  </si>
  <si>
    <t xml:space="preserve">Субвенции на предоставление жилых помещений детям-сиротам  и детям, оставшимся без попечения родителей, лицам из их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округа–Югры на 2018-2025 годы и на период до 2030 года" </t>
  </si>
  <si>
    <t>Субвенции на реализацию полномочий, указанных в пунктах 3.1, 3.2 статьи 2 Закона Ханты-Мансийского автономного округа-Югры от 31 марта 2009 года № 36-оз "О наделении органов местного самоуправления муниципальных образований Ханты-Мансийского автономного округа–Югры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"Обеспечение доступным и комфортным жильем жителей Ханты-Мансийского автономного округа–Югры на 2018-2025 годы и на период до 2030 года"</t>
  </si>
  <si>
    <t>Субвенции на организацию осуществления мероприятий по проведению дезинсекции и дератизации в Ханты-Мансийском автономном округе–Югре в рамках подпрограммы "Профилактика заболеваний и формирование здорового образа жизни. Развитие первичной медико-санитарной помощи" государственной программы "Развитие здравоохранения на 2018-2025 годы и на период до 2030 года"</t>
  </si>
  <si>
    <t xml:space="preserve">Градостроительная деятельность в рамках субсидии для реализации полномочий в области строительства, градостроительной деятельности и жилищных отношений в рамках  подпрограммы "Содействие развитию жилищного строительства" государственной программы "Обеспечение доступным и комфортным жильем жителей Ханты-Мансийского автономного округа–Югры в 2018–2025 годы и на период до 2030 года" </t>
  </si>
  <si>
    <t xml:space="preserve">Субсидии на реализацию мероприятий по обеспечению жильем молодых семей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"Обеспечение доступным и комфортным жильем жителей Ханты-Мансийского автономного округа–Югры в 2018–2025 годы и на период до 2030 года" </t>
  </si>
  <si>
    <t>Муниципальная программа "Профилактика правонарушений в сфере общественного порядка в Нижневартовском районе на 2018–2025 годы и на период до 2030 года"</t>
  </si>
  <si>
    <t>Субсидии на обеспечение функционирования и развития систем видеонаблюдения в сфере общественного порядка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округе–Югре в 2018–2025 годах и на период до 2030 года"</t>
  </si>
  <si>
    <t>Субсидии на создание условий для деятельности народных дружин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округе–Югре в 2018–2025 годах и на период до 2030 года"</t>
  </si>
  <si>
    <t>Субсидии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округе–Югре в 2018–2025 годах и на период до 2030 года"</t>
  </si>
  <si>
    <t>Субсидии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и интеграции мигрантов, профилактики экстремизма в рамках подпрограммы "Гармонизация межнациональных отношений, обеспечение гражданского единства"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– Югре в 2018–2025 годах и на период до 2030 года"</t>
  </si>
  <si>
    <t>Субсидии на реализацию полномочий в сфере жилищно-коммунального комплекса в рамках подпрограммы "Создание условий для обеспечения качественными коммунальными услугами" государственной программы "Развитие жилищно-коммунального комплекса и повышение энергетической эффективности в Ханты-Мансийском автономном округе – Югре на 2018–2025 годы и на период до 2030 года"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</si>
  <si>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 в рамках подпрограммы  "Сохранение исторического и культурного наследия, снижение инфраструктурных ограничений с целью обеспечения функционирования всех видов культурной деятельности" годарственной программы "Развитие культуры в Ханты-Мансийском автономном округе – Югре на 2018-2025 годы и на период до 2030 года"</t>
  </si>
  <si>
    <t>Субвенции на осуществление отдельных государственных полномочий в сфере трудовых отношений и государственного управления охраной труда в рамках подпрограммы "Улучшение условий и охраны труда в Ханты - Мансийском автономном округе - Югре" государственной программы "Содействие занятости населения в Ханты-Мансийском автономном округе – Югре на 2018-2025 годы и на период до 2030 года"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</si>
  <si>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в рамках подпрограммы "Создание условий для развития государственной гражданской службы Ханты-Мансийского автономного округа - Югры и муниципальной службы в Ханты-Мансийского автономного округа - Югры" государственной программы "Развитие государственной гражданской службы, муниципальной службы и резерва управленческих кадров в Ханты-Мансийском автономном округе- Югре в 2018-2025 годы и на период до 2030 года"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</si>
  <si>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подпрограммы "Профилактика правонарушений" государственной программы " 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 - Мансийском автономном округе - Югре в 2018-2025 годах и на период до 2030 года"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</si>
  <si>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в рамках  подпрограммы "Создание условий для развития государственной гражданской службы Ханты-Мансийского автономного округа - Югры и муниципальной службы в Ханты-Мансийского автономного округа - Югры" государственной программы "Развитие государственной гражданской службы, муниципальной службы и резерва управленческих кадров в Ханты-Мансийском автономном округе- Югре в 2018-2025 годы и на период до 2030 года"</t>
  </si>
  <si>
    <t>01102R0970</t>
  </si>
  <si>
    <t>ИТОГО ОСТАТКИ МЕЖБЮДЖЕТНЫХ ТРАНСФЕРТОВ</t>
  </si>
  <si>
    <t>ВСЕГО МЕЖБЮДЖЕТНЫЕ ТРАНСФЕРТЫ</t>
  </si>
  <si>
    <t>Кроме того, остатки межбюджетных трансфертов 2017 года, переданные из бюджета Ханты-Мансийского автономного округа -Югры в 2018 году</t>
  </si>
  <si>
    <t>Субвенции на осуществление отдельных государственных полномочий Ханты - Мансийского автономного округа - Югры в сфере обращения с твердыми коммунальными отходами в рамках подпрограммы "Развитие системы обращения с отходами производства и потребления в Ханты-Мансийском автономном округе-Югре" государственной программы "Обеспечение экологической безопасности Ханты-Мансийского автономного округа-Югры на 2018 - 2025 годы и на период до 2030 года"</t>
  </si>
  <si>
    <t xml:space="preserve"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</t>
  </si>
  <si>
    <t>Субсидия на  поддержку малого и среднего предпринимательства в рамках подпрограммы "Развитие малого и среднего предпринимательства" государственной программы "Социально-экономическое развитие и повышение инвестиционной привлекательности Ханты-Мансийского автономного округа - Югры в 2018 - 2025 годах и на период до 2030 года"</t>
  </si>
  <si>
    <t>Субсидия на создание в общеобразовательных организациях, расположенных в сельской местности, условий для занятий физической культурой и спортом подпрограммы "Общее образование. Дополнительное образование детей" государственной программы "Развитие образования в Ханты-Мансийском автономном округе - Югре на 2018 - 2025 годы и на период до 2030 года"</t>
  </si>
  <si>
    <t>Подпрограмма  "Организация в каникулярное время отдыха, оздоровления, занятости детей, подростков и молодежи района"</t>
  </si>
  <si>
    <t>Муниципальная программа  "Развитие жилищно-коммунального комплекса и повышение энергетической эффективности в Нижневартовском районе на 2018–2025 годы и на период до 2030 года"</t>
  </si>
  <si>
    <t xml:space="preserve">Подпрограмма «Развитие малого и среднего предпринимательства в Нижневартовском районе» </t>
  </si>
  <si>
    <t xml:space="preserve">Иные межбюджетные трансферты на организацию и проведение единого государственного экзамена в рамках подпрограммы "Система оценки качества образования и информационная прозрачность системы образования" государственной программы "Развитие образования в Ханты - Мансийском автономном округе -Югре на 2018-2025 годы и на период до 2030 годов" </t>
  </si>
  <si>
    <t xml:space="preserve">Подпрограмма "Содействие развитию жилищного строительства" </t>
  </si>
  <si>
    <t xml:space="preserve">Субсидии на реализацию полномочий в области строительства, градостроительной деятельности и жилищных отношений (реализация программ муниципальных образований автономного округа по переселению граждан с территорий с низкой плотностью населения и/или труднодоступных местностей автономного округа, ликвидации и расселению приспособленных для проживания строений, по выселению граждан из жилых домов, находящихся в зоне подтопления и (или) в зоне береговой линии, подверженной абразии) в рамках подпрограммы "Содействие развитию жилищного строительства" государственной программы "Обеспечение доступным и комфортным жильем жителей Ханты-Мансийского автономного округа – Югры в 2018–2025 годах и на период до 2030 года" </t>
  </si>
  <si>
    <t xml:space="preserve">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 в рамках подпрограммы "Общее образование. Дополнительное образование детей" государственной программы "Развитие образования в Ханты - Мансийском автономном округе -Югре на 2018-2025 годы и на период до 2030 года" </t>
  </si>
  <si>
    <t xml:space="preserve">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 в рамках подпрограммы "Общее образование. Дополнительное образование детей" государственной программы "Развитие образования в Ханты - Мансийском автономном округе -Югре на 2018-2025 годы и на период до 2030 года" 
</t>
  </si>
  <si>
    <t>Иные межбюджетные трансферты на реализацию наказов избирателей депутатам Думы Ханты-Мансийского автономного округа - Югры в рамках непрограммного направления деятельности "Реализация наказов избирателей депутатам Думы Ханты-Мансийского автономного округа – Югры"</t>
  </si>
  <si>
    <t>Иные межбюджетные трансферты за счет средств Резервного фонда Правительства Ханты-Мансийского автономного округа - Югры в рамках непрограммного направления деятельности "Межбюджетные трансферты, передаваемые бюджетам муниципальных образований Ханты-Мансийского автономного округа – Югры, не отнесенные к государственным программам"</t>
  </si>
  <si>
    <t xml:space="preserve">Подпрограмма  "Молодежь Нижневартовского района" </t>
  </si>
  <si>
    <t xml:space="preserve">Подпрограмма  "Комплексные меры профилактики наркомании и алкоголизма среди детей, подростков и молодежи" </t>
  </si>
  <si>
    <t>Иные межбюджетные трансферты победителям конкурсов муниципальных образований Ханты-Мансийского автономного округа – Югры в сфере организации мероприятий по профилактике незаконного потребления наркотических средств и психотропных веществ, наркомании в рамках подпрограммы "Профилактика незаконного оборота и потребления наркотических средств и психотропных веществ"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– Югре в 2018–2025 годах и на период до 2030 года"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</si>
  <si>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 в рамках подпрограммы "Дети Югры" государственной программы "Социальная поддержка жителей Ханты-Мансийского автономного округа – Югры на 2018–2025 годы и на период до 2030 года"</t>
  </si>
  <si>
    <t>Субсидии на благоустройство территорий муниципальных образований в рамках подпрограммы "Формирование комфортной городской среды" государственной программы "Развитие жилищно-коммунального комплекса и повышение энергетической эффективности в Ханты-Мансийском автономном округе – Югре на 2018–2025 годы и на период до 2030 года"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</si>
  <si>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в рамках подпрограммы "Формирование комфортной городской среды" государственной программы "Развитие жилищно-коммунального комплекса и повышение энергетической эффективности в Ханты-Мансийском автономном округе – Югре на 2018–2025 годы и на период до 2030 года"</t>
  </si>
  <si>
    <t>Иные межбюджетные трансферты победителям конкурсов муниципальных образований Ханты-Мансийского автономного округа - Югры в области создания условий для деятельности народных дружин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– Югре в 2018–2025 годах и на период до 2030 года"</t>
  </si>
  <si>
    <t>Дотации на поощрение достижения наилучших значений показателей деятельности органов местного самоуправления городских округов и муниципальных районов Ханты-Мансийского автономного округа – Югры в рамках подпрограммы "Содействие повышению качества управления муниципальными финансами и эффективности деятельности органов местного самоуправления муниципальных образований автономного округа" государственной программа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2018–2025 годы и на период до 2030 года"</t>
  </si>
  <si>
    <t>Дотации на поощрение достижения высоких показателей качества организации и осуществления бюджетного процесса в городских округах и муниципальных районах Ханты-Мансийского автономного округа – Югры в  рамках подпрограммы "Содействие повышению качества управления муниципальными финансами и эффективности деятельности органов местного самоуправления муниципальных образований автономного округа" государственной программа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2018–2025 годы и на период до 2030 года"</t>
  </si>
  <si>
    <t>Дотации в целях стимулирования роста налогового потенциала и качества планирования доходов в рамках подпрограммы "Содействие повышению качества управления муниципальными финансами и эффективности деятельности органов местного самоуправления муниципальных образований автономного округа" государственной программа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2018–2025 годы и на период до 2030 года"</t>
  </si>
  <si>
    <t xml:space="preserve">Информация о предоставлении межбюджетных трансфертов Нижневартовскому району из  вышестоящих бюджетов за 2018 год </t>
  </si>
  <si>
    <t>Уточненный план</t>
  </si>
  <si>
    <t>Исполнение</t>
  </si>
  <si>
    <t>% исполнения</t>
  </si>
  <si>
    <t>20101D9300, 2010159300</t>
  </si>
  <si>
    <t>22102D9300, 2210259300</t>
  </si>
  <si>
    <t>5101L5190</t>
  </si>
  <si>
    <t>10501L5550</t>
  </si>
  <si>
    <t>09301L4970</t>
  </si>
  <si>
    <t>071__82380</t>
  </si>
  <si>
    <t>0110185020</t>
  </si>
  <si>
    <t>Иные межбюджетные трансферты на реализацию мероприятий по проведению смотров-конкурсов в сфере физической культуры и спорта в рамках подпрограммы "Развитие массовой физической культуры и спорта" государственной программы "Развитие физической культуры и спорта в Ханты-Мансийском автономном округе-Югре на 2018-2025 годы и на период до 2030 года"</t>
  </si>
  <si>
    <t>Подпрограмма «Развитие агропромышленного комплекса и рынков сельскохозяйственной продукции, сырья и продовольствия в  Нижневартовском районе»</t>
  </si>
  <si>
    <t>Иные межбюджетные трансферты на возмещение (компенсацию) части расходов по доставке в муниципальные образования Ханты-Мансийского автономного округа – Югры продукции (товаров), необходимой для обеспечения жизнедеятельности населения муниципальных образований Ханты-Мансийского автономного округа – Югры, отнесенных к территориям с ограниченными сроками завоза грузов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2018–2025 годы и на период до 2030 года"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</si>
</sst>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3" fillId="0" borderId="1" xfId="1" applyNumberFormat="1" applyFont="1" applyFill="1" applyBorder="1" applyAlignment="1" applyProtection="1">
      <alignment horizontal="centerContinuous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0" xfId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7" fillId="0" borderId="1" xfId="1" applyNumberFormat="1" applyFont="1" applyFill="1" applyBorder="1" applyAlignment="1" applyProtection="1">
      <alignment horizontal="center" wrapText="1"/>
      <protection hidden="1"/>
    </xf>
    <xf numFmtId="0" fontId="7" fillId="0" borderId="1" xfId="1" applyNumberFormat="1" applyFont="1" applyFill="1" applyBorder="1" applyAlignment="1" applyProtection="1">
      <protection hidden="1"/>
    </xf>
    <xf numFmtId="0" fontId="10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1" xfId="1" applyNumberFormat="1" applyFont="1" applyFill="1" applyBorder="1" applyAlignment="1" applyProtection="1">
      <alignment horizontal="left" wrapText="1"/>
      <protection hidden="1"/>
    </xf>
    <xf numFmtId="0" fontId="9" fillId="0" borderId="1" xfId="1" applyNumberFormat="1" applyFont="1" applyFill="1" applyBorder="1" applyAlignment="1" applyProtection="1">
      <alignment horizontal="left" wrapText="1"/>
      <protection hidden="1"/>
    </xf>
    <xf numFmtId="0" fontId="7" fillId="0" borderId="1" xfId="1" applyNumberFormat="1" applyFont="1" applyFill="1" applyBorder="1" applyAlignment="1" applyProtection="1">
      <alignment horizontal="left" vertical="center" wrapText="1"/>
      <protection hidden="1"/>
    </xf>
    <xf numFmtId="0" fontId="9" fillId="0" borderId="1" xfId="1" applyNumberFormat="1" applyFont="1" applyFill="1" applyBorder="1" applyAlignment="1" applyProtection="1">
      <alignment horizontal="left" vertical="center" wrapText="1"/>
      <protection hidden="1"/>
    </xf>
    <xf numFmtId="0" fontId="6" fillId="0" borderId="1" xfId="1" applyNumberFormat="1" applyFont="1" applyFill="1" applyBorder="1" applyAlignment="1" applyProtection="1">
      <alignment horizontal="left" vertical="center" wrapText="1"/>
      <protection hidden="1"/>
    </xf>
    <xf numFmtId="164" fontId="7" fillId="0" borderId="1" xfId="1" applyNumberFormat="1" applyFont="1" applyFill="1" applyBorder="1" applyAlignment="1" applyProtection="1">
      <alignment horizontal="center"/>
      <protection hidden="1"/>
    </xf>
    <xf numFmtId="164" fontId="6" fillId="0" borderId="1" xfId="1" applyNumberFormat="1" applyFont="1" applyFill="1" applyBorder="1" applyAlignment="1" applyProtection="1">
      <alignment horizontal="center"/>
      <protection hidden="1"/>
    </xf>
    <xf numFmtId="0" fontId="8" fillId="0" borderId="0" xfId="1" applyFont="1" applyFill="1"/>
    <xf numFmtId="0" fontId="5" fillId="0" borderId="0" xfId="1" applyFont="1" applyFill="1" applyAlignment="1">
      <alignment horizontal="right"/>
    </xf>
    <xf numFmtId="0" fontId="1" fillId="0" borderId="0" xfId="1" applyFill="1"/>
    <xf numFmtId="0" fontId="11" fillId="0" borderId="0" xfId="1" applyFont="1" applyFill="1"/>
    <xf numFmtId="0" fontId="6" fillId="0" borderId="1" xfId="1" applyNumberFormat="1" applyFont="1" applyFill="1" applyBorder="1" applyAlignment="1" applyProtection="1">
      <alignment wrapText="1"/>
      <protection hidden="1"/>
    </xf>
    <xf numFmtId="164" fontId="6" fillId="0" borderId="1" xfId="1" applyNumberFormat="1" applyFont="1" applyFill="1" applyBorder="1" applyAlignment="1" applyProtection="1">
      <protection hidden="1"/>
    </xf>
    <xf numFmtId="0" fontId="6" fillId="0" borderId="1" xfId="1" applyNumberFormat="1" applyFont="1" applyFill="1" applyBorder="1" applyAlignment="1" applyProtection="1">
      <alignment horizontal="center"/>
      <protection hidden="1"/>
    </xf>
    <xf numFmtId="0" fontId="1" fillId="0" borderId="1" xfId="1" applyFill="1" applyBorder="1"/>
    <xf numFmtId="164" fontId="6" fillId="0" borderId="2" xfId="1" applyNumberFormat="1" applyFont="1" applyFill="1" applyBorder="1" applyAlignment="1" applyProtection="1">
      <alignment horizontal="center"/>
      <protection hidden="1"/>
    </xf>
    <xf numFmtId="164" fontId="4" fillId="0" borderId="0" xfId="1" applyNumberFormat="1" applyFont="1" applyFill="1" applyAlignment="1" applyProtection="1">
      <alignment horizontal="center" vertical="center" wrapText="1"/>
      <protection hidden="1"/>
    </xf>
    <xf numFmtId="164" fontId="2" fillId="0" borderId="0" xfId="1" applyNumberFormat="1" applyFont="1" applyFill="1" applyAlignment="1" applyProtection="1">
      <alignment horizontal="center" vertical="center" wrapText="1"/>
      <protection hidden="1"/>
    </xf>
    <xf numFmtId="164" fontId="2" fillId="0" borderId="0" xfId="1" applyNumberFormat="1" applyFont="1" applyFill="1" applyAlignment="1" applyProtection="1">
      <alignment horizontal="center"/>
      <protection hidden="1"/>
    </xf>
    <xf numFmtId="164" fontId="1" fillId="0" borderId="1" xfId="1" applyNumberFormat="1" applyFill="1" applyBorder="1" applyAlignment="1">
      <alignment horizontal="center"/>
    </xf>
    <xf numFmtId="164" fontId="1" fillId="0" borderId="0" xfId="1" applyNumberFormat="1" applyFill="1" applyAlignment="1">
      <alignment horizontal="center"/>
    </xf>
    <xf numFmtId="0" fontId="9" fillId="0" borderId="1" xfId="1" applyNumberFormat="1" applyFont="1" applyFill="1" applyBorder="1" applyAlignment="1" applyProtection="1">
      <alignment horizontal="left" vertical="top" wrapText="1"/>
      <protection hidden="1"/>
    </xf>
    <xf numFmtId="164" fontId="7" fillId="2" borderId="1" xfId="1" applyNumberFormat="1" applyFont="1" applyFill="1" applyBorder="1" applyAlignment="1" applyProtection="1">
      <alignment horizontal="center"/>
      <protection hidden="1"/>
    </xf>
    <xf numFmtId="0" fontId="13" fillId="0" borderId="1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6" fillId="3" borderId="1" xfId="1" applyNumberFormat="1" applyFont="1" applyFill="1" applyBorder="1" applyAlignment="1" applyProtection="1">
      <alignment horizontal="left" vertical="center" wrapText="1"/>
      <protection hidden="1"/>
    </xf>
    <xf numFmtId="164" fontId="6" fillId="3" borderId="1" xfId="1" applyNumberFormat="1" applyFont="1" applyFill="1" applyBorder="1" applyAlignment="1" applyProtection="1">
      <alignment horizontal="center"/>
      <protection hidden="1"/>
    </xf>
    <xf numFmtId="0" fontId="6" fillId="3" borderId="1" xfId="1" applyNumberFormat="1" applyFont="1" applyFill="1" applyBorder="1" applyAlignment="1" applyProtection="1">
      <protection hidden="1"/>
    </xf>
    <xf numFmtId="164" fontId="8" fillId="0" borderId="0" xfId="1" applyNumberFormat="1" applyFont="1" applyFill="1"/>
    <xf numFmtId="4" fontId="8" fillId="0" borderId="0" xfId="1" applyNumberFormat="1" applyFont="1" applyFill="1"/>
    <xf numFmtId="49" fontId="7" fillId="0" borderId="1" xfId="1" applyNumberFormat="1" applyFont="1" applyFill="1" applyBorder="1" applyAlignment="1" applyProtection="1">
      <alignment horizontal="center" wrapText="1"/>
      <protection hidden="1"/>
    </xf>
    <xf numFmtId="0" fontId="1" fillId="0" borderId="1" xfId="1" applyFont="1" applyFill="1" applyBorder="1"/>
    <xf numFmtId="0" fontId="1" fillId="0" borderId="0" xfId="1" applyFont="1" applyFill="1"/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6" fillId="3" borderId="3" xfId="1" applyNumberFormat="1" applyFont="1" applyFill="1" applyBorder="1" applyAlignment="1" applyProtection="1">
      <alignment horizontal="center"/>
      <protection hidden="1"/>
    </xf>
    <xf numFmtId="0" fontId="6" fillId="3" borderId="4" xfId="1" applyNumberFormat="1" applyFont="1" applyFill="1" applyBorder="1" applyAlignment="1" applyProtection="1">
      <alignment horizontal="center"/>
      <protection hidden="1"/>
    </xf>
    <xf numFmtId="0" fontId="6" fillId="3" borderId="2" xfId="1" applyNumberFormat="1" applyFont="1" applyFill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E2EFD9"/>
      <color rgb="FFFF66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5"/>
  <sheetViews>
    <sheetView showGridLines="0" tabSelected="1" topLeftCell="B152" workbookViewId="0">
      <selection activeCell="B10" sqref="B10"/>
    </sheetView>
  </sheetViews>
  <sheetFormatPr defaultColWidth="9.140625" defaultRowHeight="12.75"/>
  <cols>
    <col min="1" max="1" width="15" style="20" hidden="1" customWidth="1"/>
    <col min="2" max="2" width="93.5703125" style="20" customWidth="1"/>
    <col min="3" max="3" width="15.7109375" style="20" customWidth="1"/>
    <col min="4" max="4" width="17.140625" style="43" customWidth="1"/>
    <col min="5" max="5" width="12.28515625" style="31" customWidth="1"/>
    <col min="6" max="6" width="20.140625" style="20" hidden="1" customWidth="1"/>
    <col min="7" max="7" width="12" style="20" hidden="1" customWidth="1"/>
    <col min="8" max="8" width="9.140625" style="20" hidden="1" customWidth="1"/>
    <col min="9" max="9" width="17.7109375" style="20" customWidth="1"/>
    <col min="10" max="10" width="22.28515625" style="20" customWidth="1"/>
    <col min="11" max="248" width="9.140625" style="20" customWidth="1"/>
    <col min="249" max="16384" width="9.140625" style="20"/>
  </cols>
  <sheetData>
    <row r="1" spans="1:5" s="19" customFormat="1" ht="18.75">
      <c r="A1" s="7"/>
      <c r="B1" s="7"/>
      <c r="C1" s="7"/>
      <c r="D1" s="7"/>
      <c r="E1" s="27"/>
    </row>
    <row r="2" spans="1:5" s="19" customFormat="1" ht="41.25" customHeight="1">
      <c r="A2" s="47" t="s">
        <v>162</v>
      </c>
      <c r="B2" s="47"/>
      <c r="C2" s="47"/>
      <c r="D2" s="47"/>
      <c r="E2" s="47"/>
    </row>
    <row r="3" spans="1:5" ht="15">
      <c r="A3" s="5"/>
      <c r="B3" s="5"/>
      <c r="C3" s="5"/>
      <c r="D3" s="5"/>
      <c r="E3" s="28"/>
    </row>
    <row r="4" spans="1:5" ht="15">
      <c r="A4" s="4"/>
      <c r="B4" s="4"/>
      <c r="C4" s="3"/>
      <c r="D4" s="3"/>
      <c r="E4" s="29" t="s">
        <v>41</v>
      </c>
    </row>
    <row r="5" spans="1:5" ht="47.25">
      <c r="A5" s="2" t="s">
        <v>40</v>
      </c>
      <c r="B5" s="6" t="s">
        <v>39</v>
      </c>
      <c r="C5" s="34" t="s">
        <v>163</v>
      </c>
      <c r="D5" s="35" t="s">
        <v>164</v>
      </c>
      <c r="E5" s="35" t="s">
        <v>165</v>
      </c>
    </row>
    <row r="6" spans="1:5" ht="14.25">
      <c r="A6" s="2"/>
      <c r="B6" s="6">
        <v>1</v>
      </c>
      <c r="C6" s="1">
        <v>2</v>
      </c>
      <c r="D6" s="6">
        <v>3</v>
      </c>
      <c r="E6" s="1">
        <v>4</v>
      </c>
    </row>
    <row r="7" spans="1:5" s="18" customFormat="1" ht="15.75">
      <c r="A7" s="48" t="s">
        <v>16</v>
      </c>
      <c r="B7" s="49"/>
      <c r="C7" s="49"/>
      <c r="D7" s="49"/>
      <c r="E7" s="50"/>
    </row>
    <row r="8" spans="1:5" s="18" customFormat="1" ht="31.5">
      <c r="A8" s="24"/>
      <c r="B8" s="22" t="s">
        <v>42</v>
      </c>
      <c r="C8" s="23"/>
      <c r="D8" s="23"/>
      <c r="E8" s="17"/>
    </row>
    <row r="9" spans="1:5" s="18" customFormat="1" ht="31.5">
      <c r="A9" s="24"/>
      <c r="B9" s="32" t="s">
        <v>43</v>
      </c>
      <c r="C9" s="23"/>
      <c r="D9" s="23"/>
      <c r="E9" s="17"/>
    </row>
    <row r="10" spans="1:5" s="18" customFormat="1" ht="110.25">
      <c r="A10" s="8" t="s">
        <v>38</v>
      </c>
      <c r="B10" s="13" t="s">
        <v>116</v>
      </c>
      <c r="C10" s="16">
        <v>25856.3</v>
      </c>
      <c r="D10" s="16">
        <v>25856.3</v>
      </c>
      <c r="E10" s="16">
        <f>D10/C10*100</f>
        <v>100</v>
      </c>
    </row>
    <row r="11" spans="1:5" s="18" customFormat="1" ht="94.5">
      <c r="A11" s="8" t="s">
        <v>37</v>
      </c>
      <c r="B11" s="13" t="s">
        <v>44</v>
      </c>
      <c r="C11" s="16">
        <v>15005.7</v>
      </c>
      <c r="D11" s="16">
        <v>15005.7</v>
      </c>
      <c r="E11" s="16">
        <f t="shared" ref="E11:E15" si="0">D11/C11*100</f>
        <v>100</v>
      </c>
    </row>
    <row r="12" spans="1:5" s="18" customFormat="1" ht="126">
      <c r="A12" s="8">
        <v>110184301</v>
      </c>
      <c r="B12" s="13" t="s">
        <v>45</v>
      </c>
      <c r="C12" s="16">
        <v>190589.5</v>
      </c>
      <c r="D12" s="16">
        <v>190589.5</v>
      </c>
      <c r="E12" s="16">
        <f t="shared" si="0"/>
        <v>100</v>
      </c>
    </row>
    <row r="13" spans="1:5" s="18" customFormat="1" ht="126">
      <c r="A13" s="8">
        <v>110184303</v>
      </c>
      <c r="B13" s="13" t="s">
        <v>46</v>
      </c>
      <c r="C13" s="16">
        <v>913056.7</v>
      </c>
      <c r="D13" s="16">
        <v>913056.7</v>
      </c>
      <c r="E13" s="16">
        <f t="shared" si="0"/>
        <v>100</v>
      </c>
    </row>
    <row r="14" spans="1:5" s="18" customFormat="1" ht="31.5">
      <c r="A14" s="8"/>
      <c r="B14" s="32" t="s">
        <v>142</v>
      </c>
      <c r="C14" s="16"/>
      <c r="D14" s="16"/>
      <c r="E14" s="16"/>
    </row>
    <row r="15" spans="1:5" s="18" customFormat="1" ht="78.75">
      <c r="A15" s="8" t="s">
        <v>36</v>
      </c>
      <c r="B15" s="13" t="s">
        <v>47</v>
      </c>
      <c r="C15" s="16">
        <v>8351.7999999999993</v>
      </c>
      <c r="D15" s="16">
        <v>8351.7999999999993</v>
      </c>
      <c r="E15" s="16">
        <f t="shared" si="0"/>
        <v>100</v>
      </c>
    </row>
    <row r="16" spans="1:5" s="18" customFormat="1" ht="63">
      <c r="A16" s="8"/>
      <c r="B16" s="15" t="s">
        <v>48</v>
      </c>
      <c r="C16" s="16"/>
      <c r="D16" s="16"/>
      <c r="E16" s="16"/>
    </row>
    <row r="17" spans="1:5" s="18" customFormat="1" ht="47.25">
      <c r="A17" s="8"/>
      <c r="B17" s="14" t="s">
        <v>50</v>
      </c>
      <c r="C17" s="16"/>
      <c r="D17" s="16"/>
      <c r="E17" s="16"/>
    </row>
    <row r="18" spans="1:5" s="18" customFormat="1" ht="94.5" hidden="1">
      <c r="A18" s="8" t="s">
        <v>35</v>
      </c>
      <c r="B18" s="13" t="s">
        <v>109</v>
      </c>
      <c r="C18" s="16"/>
      <c r="D18" s="16"/>
      <c r="E18" s="16"/>
    </row>
    <row r="19" spans="1:5" s="18" customFormat="1" ht="94.5">
      <c r="A19" s="8" t="s">
        <v>34</v>
      </c>
      <c r="B19" s="13" t="s">
        <v>110</v>
      </c>
      <c r="C19" s="16">
        <v>82907</v>
      </c>
      <c r="D19" s="16">
        <v>82906.899999999994</v>
      </c>
      <c r="E19" s="16">
        <f t="shared" ref="E19:E22" si="1">D19/C19*100</f>
        <v>99.999879382923027</v>
      </c>
    </row>
    <row r="20" spans="1:5" s="18" customFormat="1" ht="94.5">
      <c r="A20" s="8" t="s">
        <v>33</v>
      </c>
      <c r="B20" s="13" t="s">
        <v>111</v>
      </c>
      <c r="C20" s="16">
        <v>2000</v>
      </c>
      <c r="D20" s="16">
        <v>2000</v>
      </c>
      <c r="E20" s="16">
        <f t="shared" si="1"/>
        <v>100</v>
      </c>
    </row>
    <row r="21" spans="1:5" s="18" customFormat="1" ht="110.25">
      <c r="A21" s="8" t="s">
        <v>32</v>
      </c>
      <c r="B21" s="13" t="s">
        <v>112</v>
      </c>
      <c r="C21" s="16">
        <v>3344.4</v>
      </c>
      <c r="D21" s="16">
        <v>3344.3</v>
      </c>
      <c r="E21" s="16">
        <f t="shared" si="1"/>
        <v>99.997009927042228</v>
      </c>
    </row>
    <row r="22" spans="1:5" s="18" customFormat="1" ht="94.5">
      <c r="A22" s="8" t="s">
        <v>31</v>
      </c>
      <c r="B22" s="13" t="s">
        <v>113</v>
      </c>
      <c r="C22" s="16">
        <v>324</v>
      </c>
      <c r="D22" s="16">
        <v>323.89999999999998</v>
      </c>
      <c r="E22" s="16">
        <f t="shared" si="1"/>
        <v>99.96913580246914</v>
      </c>
    </row>
    <row r="23" spans="1:5" s="18" customFormat="1" ht="47.25">
      <c r="A23" s="8"/>
      <c r="B23" s="15" t="s">
        <v>51</v>
      </c>
      <c r="C23" s="16"/>
      <c r="D23" s="16"/>
      <c r="E23" s="16"/>
    </row>
    <row r="24" spans="1:5" s="18" customFormat="1" ht="204.75">
      <c r="A24" s="8" t="s">
        <v>30</v>
      </c>
      <c r="B24" s="13" t="s">
        <v>117</v>
      </c>
      <c r="C24" s="16">
        <v>3124.7</v>
      </c>
      <c r="D24" s="16">
        <v>3124.6</v>
      </c>
      <c r="E24" s="16">
        <f t="shared" ref="E24" si="2">D24/C24*100</f>
        <v>99.996799692770509</v>
      </c>
    </row>
    <row r="25" spans="1:5" s="18" customFormat="1" ht="31.5">
      <c r="A25" s="8"/>
      <c r="B25" s="15" t="s">
        <v>52</v>
      </c>
      <c r="C25" s="16"/>
      <c r="D25" s="16"/>
      <c r="E25" s="16"/>
    </row>
    <row r="26" spans="1:5" s="18" customFormat="1" ht="15.75">
      <c r="A26" s="8"/>
      <c r="B26" s="14" t="s">
        <v>53</v>
      </c>
      <c r="C26" s="16"/>
      <c r="D26" s="16"/>
      <c r="E26" s="16"/>
    </row>
    <row r="27" spans="1:5" s="18" customFormat="1" ht="78.75">
      <c r="A27" s="8">
        <v>920284310</v>
      </c>
      <c r="B27" s="13" t="s">
        <v>118</v>
      </c>
      <c r="C27" s="16">
        <v>8697.2999999999993</v>
      </c>
      <c r="D27" s="16">
        <v>8697.31</v>
      </c>
      <c r="E27" s="16">
        <f t="shared" ref="E27" si="3">D27/C27*100</f>
        <v>100.00011497821164</v>
      </c>
    </row>
    <row r="28" spans="1:5" s="18" customFormat="1" ht="94.5" hidden="1">
      <c r="A28" s="8"/>
      <c r="B28" s="13" t="s">
        <v>155</v>
      </c>
      <c r="C28" s="16"/>
      <c r="D28" s="16"/>
      <c r="E28" s="16"/>
    </row>
    <row r="29" spans="1:5" s="18" customFormat="1" ht="31.5">
      <c r="A29" s="8"/>
      <c r="B29" s="14" t="s">
        <v>54</v>
      </c>
      <c r="C29" s="16"/>
      <c r="D29" s="16"/>
      <c r="E29" s="16"/>
    </row>
    <row r="30" spans="1:5" s="18" customFormat="1" ht="157.5">
      <c r="A30" s="8" t="s">
        <v>29</v>
      </c>
      <c r="B30" s="13" t="s">
        <v>119</v>
      </c>
      <c r="C30" s="16">
        <v>33.4</v>
      </c>
      <c r="D30" s="16">
        <v>33.4</v>
      </c>
      <c r="E30" s="16">
        <f t="shared" ref="E30" si="4">D30/C30*100</f>
        <v>100</v>
      </c>
    </row>
    <row r="31" spans="1:5" s="18" customFormat="1" ht="63" hidden="1">
      <c r="A31" s="8">
        <v>930151350</v>
      </c>
      <c r="B31" s="13" t="s">
        <v>139</v>
      </c>
      <c r="C31" s="16">
        <v>0</v>
      </c>
      <c r="D31" s="16"/>
      <c r="E31" s="16"/>
    </row>
    <row r="32" spans="1:5" s="18" customFormat="1" ht="47.25">
      <c r="A32" s="8"/>
      <c r="B32" s="15" t="s">
        <v>56</v>
      </c>
      <c r="C32" s="16"/>
      <c r="D32" s="16"/>
      <c r="E32" s="16"/>
    </row>
    <row r="33" spans="1:5" s="18" customFormat="1" ht="31.5">
      <c r="A33" s="8"/>
      <c r="B33" s="14" t="s">
        <v>55</v>
      </c>
      <c r="C33" s="16"/>
      <c r="D33" s="16"/>
      <c r="E33" s="16"/>
    </row>
    <row r="34" spans="1:5" s="18" customFormat="1" ht="126">
      <c r="A34" s="8" t="s">
        <v>28</v>
      </c>
      <c r="B34" s="13" t="s">
        <v>114</v>
      </c>
      <c r="C34" s="16">
        <v>356.3</v>
      </c>
      <c r="D34" s="16">
        <v>356.3</v>
      </c>
      <c r="E34" s="16">
        <f t="shared" ref="E34" si="5">D34/C34*100</f>
        <v>100</v>
      </c>
    </row>
    <row r="35" spans="1:5" s="18" customFormat="1" ht="31.5">
      <c r="A35" s="8"/>
      <c r="B35" s="14" t="s">
        <v>57</v>
      </c>
      <c r="C35" s="16"/>
      <c r="D35" s="16"/>
      <c r="E35" s="16"/>
    </row>
    <row r="36" spans="1:5" s="18" customFormat="1" ht="141.75">
      <c r="A36" s="8" t="s">
        <v>27</v>
      </c>
      <c r="B36" s="13" t="s">
        <v>58</v>
      </c>
      <c r="C36" s="16">
        <v>37587</v>
      </c>
      <c r="D36" s="16">
        <v>37587</v>
      </c>
      <c r="E36" s="16">
        <f t="shared" ref="E36" si="6">D36/C36*100</f>
        <v>100</v>
      </c>
    </row>
    <row r="37" spans="1:5" s="18" customFormat="1" ht="47.25">
      <c r="A37" s="8"/>
      <c r="B37" s="15" t="s">
        <v>59</v>
      </c>
      <c r="C37" s="16"/>
      <c r="D37" s="16"/>
      <c r="E37" s="16"/>
    </row>
    <row r="38" spans="1:5" s="18" customFormat="1" ht="31.5">
      <c r="A38" s="8"/>
      <c r="B38" s="14" t="s">
        <v>94</v>
      </c>
      <c r="C38" s="16"/>
      <c r="D38" s="16"/>
      <c r="E38" s="16"/>
    </row>
    <row r="39" spans="1:5" s="18" customFormat="1" ht="78.75">
      <c r="A39" s="8" t="s">
        <v>26</v>
      </c>
      <c r="B39" s="13" t="s">
        <v>120</v>
      </c>
      <c r="C39" s="16">
        <v>2993.8</v>
      </c>
      <c r="D39" s="16">
        <v>2948.9</v>
      </c>
      <c r="E39" s="16">
        <f t="shared" ref="E39" si="7">D39/C39*100</f>
        <v>98.5002338165542</v>
      </c>
    </row>
    <row r="40" spans="1:5" s="18" customFormat="1" ht="31.5">
      <c r="A40" s="8"/>
      <c r="B40" s="15" t="s">
        <v>60</v>
      </c>
      <c r="C40" s="16"/>
      <c r="D40" s="16"/>
      <c r="E40" s="16"/>
    </row>
    <row r="41" spans="1:5" s="18" customFormat="1" ht="94.5">
      <c r="A41" s="8" t="s">
        <v>25</v>
      </c>
      <c r="B41" s="13" t="s">
        <v>138</v>
      </c>
      <c r="C41" s="16">
        <v>89.8</v>
      </c>
      <c r="D41" s="33">
        <v>89.8</v>
      </c>
      <c r="E41" s="16">
        <f t="shared" ref="E41" si="8">D41/C41*100</f>
        <v>100</v>
      </c>
    </row>
    <row r="42" spans="1:5" s="18" customFormat="1" ht="47.25">
      <c r="A42" s="8"/>
      <c r="B42" s="15" t="s">
        <v>61</v>
      </c>
      <c r="C42" s="16"/>
      <c r="D42" s="16"/>
      <c r="E42" s="16"/>
    </row>
    <row r="43" spans="1:5" s="18" customFormat="1" ht="31.5">
      <c r="A43" s="8"/>
      <c r="B43" s="14" t="s">
        <v>62</v>
      </c>
      <c r="C43" s="16"/>
      <c r="D43" s="16"/>
      <c r="E43" s="16"/>
    </row>
    <row r="44" spans="1:5" s="18" customFormat="1" ht="94.5">
      <c r="A44" s="8" t="s">
        <v>24</v>
      </c>
      <c r="B44" s="13" t="s">
        <v>63</v>
      </c>
      <c r="C44" s="16">
        <v>703.3</v>
      </c>
      <c r="D44" s="16">
        <v>703.3</v>
      </c>
      <c r="E44" s="16">
        <f t="shared" ref="E44:E53" si="9">D44/C44*100</f>
        <v>100</v>
      </c>
    </row>
    <row r="45" spans="1:5" s="18" customFormat="1" ht="94.5">
      <c r="A45" s="8" t="s">
        <v>23</v>
      </c>
      <c r="B45" s="13" t="s">
        <v>64</v>
      </c>
      <c r="C45" s="16">
        <v>25866.1</v>
      </c>
      <c r="D45" s="16">
        <v>25864.799999999999</v>
      </c>
      <c r="E45" s="16">
        <f t="shared" si="9"/>
        <v>99.994974116701002</v>
      </c>
    </row>
    <row r="46" spans="1:5" s="18" customFormat="1" ht="63">
      <c r="A46" s="8" t="s">
        <v>22</v>
      </c>
      <c r="B46" s="13" t="s">
        <v>65</v>
      </c>
      <c r="C46" s="16">
        <v>14090</v>
      </c>
      <c r="D46" s="16">
        <v>14090</v>
      </c>
      <c r="E46" s="16">
        <f t="shared" si="9"/>
        <v>100</v>
      </c>
    </row>
    <row r="47" spans="1:5" s="18" customFormat="1" ht="78.75" hidden="1">
      <c r="A47" s="8" t="s">
        <v>21</v>
      </c>
      <c r="B47" s="13" t="s">
        <v>66</v>
      </c>
      <c r="C47" s="16">
        <v>0</v>
      </c>
      <c r="D47" s="16"/>
      <c r="E47" s="16" t="e">
        <f t="shared" si="9"/>
        <v>#DIV/0!</v>
      </c>
    </row>
    <row r="48" spans="1:5" s="18" customFormat="1" ht="110.25">
      <c r="A48" s="8" t="s">
        <v>20</v>
      </c>
      <c r="B48" s="13" t="s">
        <v>129</v>
      </c>
      <c r="C48" s="16">
        <v>103.1</v>
      </c>
      <c r="D48" s="16">
        <v>103.1</v>
      </c>
      <c r="E48" s="16">
        <f t="shared" si="9"/>
        <v>100</v>
      </c>
    </row>
    <row r="49" spans="1:10" s="18" customFormat="1" ht="78.75">
      <c r="A49" s="8" t="s">
        <v>19</v>
      </c>
      <c r="B49" s="13" t="s">
        <v>130</v>
      </c>
      <c r="C49" s="16">
        <v>3320</v>
      </c>
      <c r="D49" s="16">
        <v>3320</v>
      </c>
      <c r="E49" s="16">
        <f t="shared" si="9"/>
        <v>100</v>
      </c>
    </row>
    <row r="50" spans="1:10" s="18" customFormat="1" ht="189">
      <c r="A50" s="8" t="s">
        <v>18</v>
      </c>
      <c r="B50" s="13" t="s">
        <v>67</v>
      </c>
      <c r="C50" s="16">
        <v>1617.1</v>
      </c>
      <c r="D50" s="16">
        <v>1612</v>
      </c>
      <c r="E50" s="16">
        <f t="shared" si="9"/>
        <v>99.684620617154167</v>
      </c>
    </row>
    <row r="51" spans="1:10" s="18" customFormat="1" ht="63">
      <c r="A51" s="8" t="s">
        <v>17</v>
      </c>
      <c r="B51" s="13" t="s">
        <v>68</v>
      </c>
      <c r="C51" s="16">
        <v>8772</v>
      </c>
      <c r="D51" s="16">
        <v>8769</v>
      </c>
      <c r="E51" s="16">
        <f t="shared" si="9"/>
        <v>99.965800273597822</v>
      </c>
    </row>
    <row r="52" spans="1:10" s="18" customFormat="1" ht="141.75">
      <c r="A52" s="8" t="s">
        <v>166</v>
      </c>
      <c r="B52" s="13" t="s">
        <v>131</v>
      </c>
      <c r="C52" s="16">
        <f>4880.8+609.8</f>
        <v>5490.6</v>
      </c>
      <c r="D52" s="16">
        <v>5490.6</v>
      </c>
      <c r="E52" s="16">
        <f t="shared" si="9"/>
        <v>100</v>
      </c>
    </row>
    <row r="53" spans="1:10" s="18" customFormat="1" ht="126">
      <c r="A53" s="8">
        <v>2010151200</v>
      </c>
      <c r="B53" s="13" t="s">
        <v>132</v>
      </c>
      <c r="C53" s="16">
        <v>35.4</v>
      </c>
      <c r="D53" s="16">
        <v>1.7</v>
      </c>
      <c r="E53" s="16">
        <f t="shared" si="9"/>
        <v>4.8022598870056497</v>
      </c>
    </row>
    <row r="54" spans="1:10" s="18" customFormat="1" ht="31.5">
      <c r="A54" s="8"/>
      <c r="B54" s="15" t="s">
        <v>69</v>
      </c>
      <c r="C54" s="16"/>
      <c r="D54" s="16"/>
      <c r="E54" s="16"/>
    </row>
    <row r="55" spans="1:10" s="18" customFormat="1" ht="47.25">
      <c r="A55" s="8"/>
      <c r="B55" s="14" t="s">
        <v>70</v>
      </c>
      <c r="C55" s="16"/>
      <c r="D55" s="16"/>
      <c r="E55" s="16"/>
    </row>
    <row r="56" spans="1:10" s="18" customFormat="1" ht="126">
      <c r="A56" s="8" t="s">
        <v>3</v>
      </c>
      <c r="B56" s="13" t="s">
        <v>71</v>
      </c>
      <c r="C56" s="16">
        <v>62963.3</v>
      </c>
      <c r="D56" s="16">
        <v>62963.3</v>
      </c>
      <c r="E56" s="16">
        <f t="shared" ref="E56:E60" si="10">D56/C56*100</f>
        <v>100</v>
      </c>
    </row>
    <row r="57" spans="1:10" s="18" customFormat="1" ht="141.75">
      <c r="A57" s="8" t="s">
        <v>167</v>
      </c>
      <c r="B57" s="13" t="s">
        <v>133</v>
      </c>
      <c r="C57" s="16">
        <f>247.1+34.5</f>
        <v>281.60000000000002</v>
      </c>
      <c r="D57" s="16">
        <v>281.60000000000002</v>
      </c>
      <c r="E57" s="16">
        <f t="shared" si="10"/>
        <v>100</v>
      </c>
    </row>
    <row r="58" spans="1:10" s="18" customFormat="1" ht="63">
      <c r="A58" s="8">
        <v>2210251180</v>
      </c>
      <c r="B58" s="13" t="s">
        <v>99</v>
      </c>
      <c r="C58" s="16">
        <v>3204</v>
      </c>
      <c r="D58" s="16">
        <v>3204</v>
      </c>
      <c r="E58" s="16">
        <f t="shared" si="10"/>
        <v>100</v>
      </c>
    </row>
    <row r="59" spans="1:10" s="18" customFormat="1" ht="94.5">
      <c r="A59" s="8">
        <v>2210284290</v>
      </c>
      <c r="B59" s="13" t="s">
        <v>138</v>
      </c>
      <c r="C59" s="16">
        <v>22.4</v>
      </c>
      <c r="D59" s="33">
        <v>22.4</v>
      </c>
      <c r="E59" s="16">
        <f t="shared" si="10"/>
        <v>100</v>
      </c>
    </row>
    <row r="60" spans="1:10" s="18" customFormat="1" ht="15.75">
      <c r="A60" s="8"/>
      <c r="B60" s="36" t="s">
        <v>95</v>
      </c>
      <c r="C60" s="37">
        <f>SUM(C8:C59)</f>
        <v>1420786.6000000003</v>
      </c>
      <c r="D60" s="37">
        <f t="shared" ref="D60" si="11">SUM(D8:D59)</f>
        <v>1420698.2100000002</v>
      </c>
      <c r="E60" s="37">
        <f t="shared" si="10"/>
        <v>99.993778798307915</v>
      </c>
      <c r="F60" s="26">
        <v>1376873.7</v>
      </c>
      <c r="G60" s="17">
        <f>F60-E60</f>
        <v>1376773.7062212017</v>
      </c>
      <c r="I60" s="40"/>
      <c r="J60" s="39"/>
    </row>
    <row r="61" spans="1:10" s="18" customFormat="1" ht="15.75">
      <c r="A61" s="48" t="s">
        <v>1</v>
      </c>
      <c r="B61" s="49"/>
      <c r="C61" s="49"/>
      <c r="D61" s="49"/>
      <c r="E61" s="50"/>
    </row>
    <row r="62" spans="1:10" s="18" customFormat="1" ht="31.5">
      <c r="A62" s="24"/>
      <c r="B62" s="11" t="s">
        <v>42</v>
      </c>
      <c r="C62" s="17"/>
      <c r="D62" s="17"/>
      <c r="E62" s="17"/>
    </row>
    <row r="63" spans="1:10" s="18" customFormat="1" ht="31.5">
      <c r="A63" s="24"/>
      <c r="B63" s="12" t="s">
        <v>43</v>
      </c>
      <c r="C63" s="17"/>
      <c r="D63" s="17"/>
      <c r="E63" s="17"/>
    </row>
    <row r="64" spans="1:10" s="18" customFormat="1" ht="110.25">
      <c r="A64" s="8">
        <v>110182570</v>
      </c>
      <c r="B64" s="13" t="s">
        <v>148</v>
      </c>
      <c r="C64" s="16">
        <v>3831.5</v>
      </c>
      <c r="D64" s="16">
        <v>3831.5</v>
      </c>
      <c r="E64" s="16">
        <f t="shared" ref="E64:E66" si="12">D64/C64*100</f>
        <v>100</v>
      </c>
    </row>
    <row r="65" spans="1:5" s="18" customFormat="1" ht="63">
      <c r="A65" s="8" t="s">
        <v>15</v>
      </c>
      <c r="B65" s="13" t="s">
        <v>72</v>
      </c>
      <c r="C65" s="16">
        <v>15821.5</v>
      </c>
      <c r="D65" s="16">
        <v>15821.5</v>
      </c>
      <c r="E65" s="16">
        <f t="shared" si="12"/>
        <v>100</v>
      </c>
    </row>
    <row r="66" spans="1:5" s="18" customFormat="1" ht="78.75">
      <c r="A66" s="8" t="s">
        <v>134</v>
      </c>
      <c r="B66" s="13" t="s">
        <v>141</v>
      </c>
      <c r="C66" s="16">
        <v>1028</v>
      </c>
      <c r="D66" s="33">
        <v>1028</v>
      </c>
      <c r="E66" s="16">
        <f t="shared" si="12"/>
        <v>100</v>
      </c>
    </row>
    <row r="67" spans="1:5" s="18" customFormat="1" ht="31.5">
      <c r="A67" s="8"/>
      <c r="B67" s="14" t="s">
        <v>49</v>
      </c>
      <c r="C67" s="16"/>
      <c r="D67" s="16"/>
      <c r="E67" s="16"/>
    </row>
    <row r="68" spans="1:5" s="18" customFormat="1" ht="78.75">
      <c r="A68" s="8" t="s">
        <v>14</v>
      </c>
      <c r="B68" s="13" t="s">
        <v>73</v>
      </c>
      <c r="C68" s="16">
        <v>3534.6</v>
      </c>
      <c r="D68" s="16">
        <v>3477.74</v>
      </c>
      <c r="E68" s="16">
        <f t="shared" ref="E68" si="13">D68/C68*100</f>
        <v>98.391331409494711</v>
      </c>
    </row>
    <row r="69" spans="1:5" s="18" customFormat="1" ht="31.5">
      <c r="A69" s="8"/>
      <c r="B69" s="15" t="s">
        <v>74</v>
      </c>
      <c r="C69" s="16"/>
      <c r="D69" s="16"/>
      <c r="E69" s="16"/>
    </row>
    <row r="70" spans="1:5" s="18" customFormat="1" ht="31.5">
      <c r="A70" s="8"/>
      <c r="B70" s="14" t="s">
        <v>75</v>
      </c>
      <c r="C70" s="16"/>
      <c r="D70" s="16"/>
      <c r="E70" s="16"/>
    </row>
    <row r="71" spans="1:5" s="18" customFormat="1" ht="94.5">
      <c r="A71" s="8">
        <v>510182520</v>
      </c>
      <c r="B71" s="13" t="s">
        <v>104</v>
      </c>
      <c r="C71" s="16">
        <f>1159.3-57</f>
        <v>1102.3</v>
      </c>
      <c r="D71" s="16">
        <v>1102.3</v>
      </c>
      <c r="E71" s="16">
        <f t="shared" ref="E71:E73" si="14">D71/C71*100</f>
        <v>100</v>
      </c>
    </row>
    <row r="72" spans="1:5" s="18" customFormat="1" ht="94.5">
      <c r="A72" s="8">
        <v>510282520</v>
      </c>
      <c r="B72" s="13" t="s">
        <v>105</v>
      </c>
      <c r="C72" s="16">
        <v>157.80000000000001</v>
      </c>
      <c r="D72" s="16">
        <v>157.80000000000001</v>
      </c>
      <c r="E72" s="16">
        <f t="shared" si="14"/>
        <v>100</v>
      </c>
    </row>
    <row r="73" spans="1:5" s="18" customFormat="1" ht="78.75">
      <c r="A73" s="8" t="s">
        <v>168</v>
      </c>
      <c r="B73" s="13" t="s">
        <v>103</v>
      </c>
      <c r="C73" s="16">
        <v>68.7</v>
      </c>
      <c r="D73" s="16">
        <v>68.7</v>
      </c>
      <c r="E73" s="16">
        <f t="shared" si="14"/>
        <v>100</v>
      </c>
    </row>
    <row r="74" spans="1:5" s="18" customFormat="1" ht="15.75">
      <c r="A74" s="10"/>
      <c r="B74" s="14" t="s">
        <v>76</v>
      </c>
      <c r="C74" s="16"/>
      <c r="D74" s="16"/>
      <c r="E74" s="16"/>
    </row>
    <row r="75" spans="1:5" s="18" customFormat="1" ht="94.5">
      <c r="A75" s="8">
        <v>520182580</v>
      </c>
      <c r="B75" s="13" t="s">
        <v>106</v>
      </c>
      <c r="C75" s="16">
        <v>57758.3</v>
      </c>
      <c r="D75" s="16">
        <v>57758.3</v>
      </c>
      <c r="E75" s="16">
        <f t="shared" ref="E75:E76" si="15">D75/C75*100</f>
        <v>100</v>
      </c>
    </row>
    <row r="76" spans="1:5" s="18" customFormat="1" ht="126">
      <c r="A76" s="8">
        <v>520182570</v>
      </c>
      <c r="B76" s="13" t="s">
        <v>107</v>
      </c>
      <c r="C76" s="16">
        <v>9053.9</v>
      </c>
      <c r="D76" s="16">
        <v>9053.9</v>
      </c>
      <c r="E76" s="16">
        <f t="shared" si="15"/>
        <v>100</v>
      </c>
    </row>
    <row r="77" spans="1:5" s="18" customFormat="1" ht="31.5">
      <c r="A77" s="8"/>
      <c r="B77" s="15" t="s">
        <v>77</v>
      </c>
      <c r="C77" s="16"/>
      <c r="D77" s="16"/>
      <c r="E77" s="16"/>
    </row>
    <row r="78" spans="1:5" s="18" customFormat="1" ht="110.25">
      <c r="A78" s="8" t="s">
        <v>13</v>
      </c>
      <c r="B78" s="13" t="s">
        <v>108</v>
      </c>
      <c r="C78" s="16">
        <v>725</v>
      </c>
      <c r="D78" s="16">
        <v>725</v>
      </c>
      <c r="E78" s="16">
        <f t="shared" ref="E78:E79" si="16">D78/C78*100</f>
        <v>100</v>
      </c>
    </row>
    <row r="79" spans="1:5" s="18" customFormat="1" ht="126">
      <c r="A79" s="8">
        <v>600382570</v>
      </c>
      <c r="B79" s="13" t="s">
        <v>107</v>
      </c>
      <c r="C79" s="16">
        <v>3072.6</v>
      </c>
      <c r="D79" s="16">
        <v>3072.6</v>
      </c>
      <c r="E79" s="16">
        <f t="shared" si="16"/>
        <v>100</v>
      </c>
    </row>
    <row r="80" spans="1:5" s="18" customFormat="1" ht="63">
      <c r="A80" s="8"/>
      <c r="B80" s="15" t="s">
        <v>48</v>
      </c>
      <c r="C80" s="16"/>
      <c r="D80" s="16"/>
      <c r="E80" s="16"/>
    </row>
    <row r="81" spans="1:5" s="18" customFormat="1" ht="31.5">
      <c r="A81" s="8"/>
      <c r="B81" s="14" t="s">
        <v>144</v>
      </c>
      <c r="C81" s="16"/>
      <c r="D81" s="16"/>
      <c r="E81" s="16"/>
    </row>
    <row r="82" spans="1:5" s="18" customFormat="1" ht="78.75">
      <c r="A82" s="8" t="s">
        <v>171</v>
      </c>
      <c r="B82" s="13" t="s">
        <v>140</v>
      </c>
      <c r="C82" s="16">
        <v>4240.2</v>
      </c>
      <c r="D82" s="16">
        <v>4230.1000000000004</v>
      </c>
      <c r="E82" s="16">
        <f t="shared" ref="E82" si="17">D82/C82*100</f>
        <v>99.761803688505267</v>
      </c>
    </row>
    <row r="83" spans="1:5" s="18" customFormat="1" ht="31.5">
      <c r="A83" s="8"/>
      <c r="B83" s="15" t="s">
        <v>78</v>
      </c>
      <c r="C83" s="16"/>
      <c r="D83" s="16"/>
      <c r="E83" s="16"/>
    </row>
    <row r="84" spans="1:5" s="18" customFormat="1" ht="15.75">
      <c r="A84" s="8"/>
      <c r="B84" s="14" t="s">
        <v>79</v>
      </c>
      <c r="C84" s="16"/>
      <c r="D84" s="16"/>
      <c r="E84" s="16"/>
    </row>
    <row r="85" spans="1:5" s="18" customFormat="1" ht="78.75">
      <c r="A85" s="8" t="s">
        <v>12</v>
      </c>
      <c r="B85" s="13" t="s">
        <v>121</v>
      </c>
      <c r="C85" s="16">
        <v>4926.1000000000004</v>
      </c>
      <c r="D85" s="16">
        <v>4926.1000000000004</v>
      </c>
      <c r="E85" s="16">
        <f t="shared" ref="E85" si="18">D85/C85*100</f>
        <v>100</v>
      </c>
    </row>
    <row r="86" spans="1:5" s="18" customFormat="1" ht="15.75">
      <c r="A86" s="8"/>
      <c r="B86" s="14" t="s">
        <v>53</v>
      </c>
      <c r="C86" s="16"/>
      <c r="D86" s="16"/>
      <c r="E86" s="16"/>
    </row>
    <row r="87" spans="1:5" s="18" customFormat="1" ht="78.75">
      <c r="A87" s="8" t="s">
        <v>11</v>
      </c>
      <c r="B87" s="13" t="s">
        <v>80</v>
      </c>
      <c r="C87" s="16">
        <v>303096.7</v>
      </c>
      <c r="D87" s="16">
        <v>303096.7</v>
      </c>
      <c r="E87" s="16">
        <f t="shared" ref="E87" si="19">D87/C87*100</f>
        <v>100</v>
      </c>
    </row>
    <row r="88" spans="1:5" s="18" customFormat="1" ht="31.5">
      <c r="A88" s="8"/>
      <c r="B88" s="14" t="s">
        <v>81</v>
      </c>
      <c r="C88" s="16"/>
      <c r="D88" s="16"/>
      <c r="E88" s="16"/>
    </row>
    <row r="89" spans="1:5" s="18" customFormat="1" ht="78.75">
      <c r="A89" s="8" t="s">
        <v>170</v>
      </c>
      <c r="B89" s="13" t="s">
        <v>122</v>
      </c>
      <c r="C89" s="16">
        <v>790.7</v>
      </c>
      <c r="D89" s="16">
        <v>790.7</v>
      </c>
      <c r="E89" s="16">
        <f t="shared" ref="E89" si="20">D89/C89*100</f>
        <v>100</v>
      </c>
    </row>
    <row r="90" spans="1:5" s="18" customFormat="1" ht="47.25">
      <c r="A90" s="8"/>
      <c r="B90" s="15" t="s">
        <v>143</v>
      </c>
      <c r="C90" s="16"/>
      <c r="D90" s="16"/>
      <c r="E90" s="16"/>
    </row>
    <row r="91" spans="1:5" s="18" customFormat="1" ht="31.5">
      <c r="A91" s="8"/>
      <c r="B91" s="14" t="s">
        <v>55</v>
      </c>
      <c r="C91" s="16"/>
      <c r="D91" s="16"/>
      <c r="E91" s="16"/>
    </row>
    <row r="92" spans="1:5" s="18" customFormat="1" ht="78.75">
      <c r="A92" s="8">
        <v>1010282590</v>
      </c>
      <c r="B92" s="13" t="s">
        <v>128</v>
      </c>
      <c r="C92" s="16">
        <v>23159.9</v>
      </c>
      <c r="D92" s="16">
        <v>23159.9</v>
      </c>
      <c r="E92" s="16">
        <f t="shared" ref="E92" si="21">D92/C92*100</f>
        <v>100</v>
      </c>
    </row>
    <row r="93" spans="1:5" s="18" customFormat="1" ht="31.5">
      <c r="A93" s="8"/>
      <c r="B93" s="14" t="s">
        <v>82</v>
      </c>
      <c r="C93" s="16"/>
      <c r="D93" s="16"/>
      <c r="E93" s="16"/>
    </row>
    <row r="94" spans="1:5" s="18" customFormat="1" ht="157.5">
      <c r="A94" s="8" t="s">
        <v>10</v>
      </c>
      <c r="B94" s="13" t="s">
        <v>83</v>
      </c>
      <c r="C94" s="16">
        <v>16113</v>
      </c>
      <c r="D94" s="16">
        <v>16113</v>
      </c>
      <c r="E94" s="16">
        <f t="shared" ref="E94" si="22">D94/C94*100</f>
        <v>100</v>
      </c>
    </row>
    <row r="95" spans="1:5" s="18" customFormat="1" ht="15.75">
      <c r="A95" s="8"/>
      <c r="B95" s="14" t="s">
        <v>100</v>
      </c>
      <c r="C95" s="16"/>
      <c r="D95" s="16"/>
      <c r="E95" s="16"/>
    </row>
    <row r="96" spans="1:5" s="18" customFormat="1" ht="94.5">
      <c r="A96" s="8" t="s">
        <v>169</v>
      </c>
      <c r="B96" s="13" t="s">
        <v>157</v>
      </c>
      <c r="C96" s="16">
        <v>3365.7</v>
      </c>
      <c r="D96" s="16">
        <v>3365.7</v>
      </c>
      <c r="E96" s="16">
        <f t="shared" ref="E96:E97" si="23">D96/C96*100</f>
        <v>100</v>
      </c>
    </row>
    <row r="97" spans="1:5" s="18" customFormat="1" ht="78.75">
      <c r="A97" s="8">
        <v>1050182600</v>
      </c>
      <c r="B97" s="13" t="s">
        <v>156</v>
      </c>
      <c r="C97" s="16">
        <v>13069.8</v>
      </c>
      <c r="D97" s="16">
        <v>13069.8</v>
      </c>
      <c r="E97" s="16">
        <f t="shared" si="23"/>
        <v>100</v>
      </c>
    </row>
    <row r="98" spans="1:5" s="18" customFormat="1" ht="31.5">
      <c r="A98" s="8"/>
      <c r="B98" s="15" t="s">
        <v>123</v>
      </c>
      <c r="C98" s="16"/>
      <c r="D98" s="16"/>
      <c r="E98" s="16"/>
    </row>
    <row r="99" spans="1:5" s="18" customFormat="1" ht="126">
      <c r="A99" s="8" t="s">
        <v>9</v>
      </c>
      <c r="B99" s="13" t="s">
        <v>124</v>
      </c>
      <c r="C99" s="16">
        <v>887.4</v>
      </c>
      <c r="D99" s="16">
        <v>887.4</v>
      </c>
      <c r="E99" s="16">
        <f t="shared" ref="E99:E101" si="24">D99/C99*100</f>
        <v>100</v>
      </c>
    </row>
    <row r="100" spans="1:5" s="18" customFormat="1" ht="110.25">
      <c r="A100" s="8" t="s">
        <v>8</v>
      </c>
      <c r="B100" s="13" t="s">
        <v>125</v>
      </c>
      <c r="C100" s="16">
        <v>219.9</v>
      </c>
      <c r="D100" s="16">
        <v>219.9</v>
      </c>
      <c r="E100" s="16">
        <f t="shared" si="24"/>
        <v>100</v>
      </c>
    </row>
    <row r="101" spans="1:5" s="18" customFormat="1" ht="141.75">
      <c r="A101" s="8" t="s">
        <v>7</v>
      </c>
      <c r="B101" s="13" t="s">
        <v>126</v>
      </c>
      <c r="C101" s="16">
        <v>323.7</v>
      </c>
      <c r="D101" s="16">
        <v>323.7</v>
      </c>
      <c r="E101" s="16">
        <f t="shared" si="24"/>
        <v>100</v>
      </c>
    </row>
    <row r="102" spans="1:5" s="18" customFormat="1" ht="31.5">
      <c r="A102" s="8"/>
      <c r="B102" s="15" t="s">
        <v>84</v>
      </c>
      <c r="C102" s="16"/>
      <c r="D102" s="16"/>
      <c r="E102" s="16"/>
    </row>
    <row r="103" spans="1:5" s="18" customFormat="1" ht="15.75">
      <c r="A103" s="8"/>
      <c r="B103" s="14" t="s">
        <v>85</v>
      </c>
      <c r="C103" s="16"/>
      <c r="D103" s="16"/>
      <c r="E103" s="16"/>
    </row>
    <row r="104" spans="1:5" s="18" customFormat="1" ht="78.75">
      <c r="A104" s="8" t="s">
        <v>6</v>
      </c>
      <c r="B104" s="13" t="s">
        <v>86</v>
      </c>
      <c r="C104" s="16">
        <v>22048.400000000001</v>
      </c>
      <c r="D104" s="16">
        <v>22048.400000000001</v>
      </c>
      <c r="E104" s="16">
        <f t="shared" ref="E104" si="25">D104/C104*100</f>
        <v>100</v>
      </c>
    </row>
    <row r="105" spans="1:5" s="18" customFormat="1" ht="47.25">
      <c r="A105" s="8"/>
      <c r="B105" s="15" t="s">
        <v>87</v>
      </c>
      <c r="C105" s="16"/>
      <c r="D105" s="16"/>
      <c r="E105" s="16"/>
    </row>
    <row r="106" spans="1:5" s="18" customFormat="1" ht="31.5">
      <c r="A106" s="8"/>
      <c r="B106" s="14" t="s">
        <v>88</v>
      </c>
      <c r="C106" s="16"/>
      <c r="D106" s="16"/>
      <c r="E106" s="16"/>
    </row>
    <row r="107" spans="1:5" s="18" customFormat="1" ht="157.5">
      <c r="A107" s="8" t="s">
        <v>5</v>
      </c>
      <c r="B107" s="13" t="s">
        <v>127</v>
      </c>
      <c r="C107" s="16">
        <f>105+1.6</f>
        <v>106.6</v>
      </c>
      <c r="D107" s="16">
        <v>106.6</v>
      </c>
      <c r="E107" s="16">
        <f t="shared" ref="E107" si="26">D107/C107*100</f>
        <v>100</v>
      </c>
    </row>
    <row r="108" spans="1:5" s="18" customFormat="1" ht="47.25">
      <c r="A108" s="8"/>
      <c r="B108" s="15" t="s">
        <v>61</v>
      </c>
      <c r="C108" s="16"/>
      <c r="D108" s="16"/>
      <c r="E108" s="16"/>
    </row>
    <row r="109" spans="1:5" s="18" customFormat="1" ht="63">
      <c r="A109" s="8"/>
      <c r="B109" s="14" t="s">
        <v>89</v>
      </c>
      <c r="C109" s="16"/>
      <c r="D109" s="16"/>
      <c r="E109" s="16"/>
    </row>
    <row r="110" spans="1:5" s="18" customFormat="1" ht="94.5">
      <c r="A110" s="8" t="s">
        <v>4</v>
      </c>
      <c r="B110" s="13" t="s">
        <v>115</v>
      </c>
      <c r="C110" s="16">
        <v>25481.7</v>
      </c>
      <c r="D110" s="16">
        <v>25481.7</v>
      </c>
      <c r="E110" s="16">
        <f t="shared" ref="E110" si="27">D110/C110*100</f>
        <v>100</v>
      </c>
    </row>
    <row r="111" spans="1:5" s="18" customFormat="1" ht="31.5">
      <c r="A111" s="8"/>
      <c r="B111" s="15" t="s">
        <v>69</v>
      </c>
      <c r="C111" s="16"/>
      <c r="D111" s="16"/>
      <c r="E111" s="16"/>
    </row>
    <row r="112" spans="1:5" s="18" customFormat="1" ht="47.25">
      <c r="A112" s="8"/>
      <c r="B112" s="14" t="s">
        <v>70</v>
      </c>
      <c r="C112" s="16"/>
      <c r="D112" s="16"/>
      <c r="E112" s="16"/>
    </row>
    <row r="113" spans="1:10" s="18" customFormat="1" ht="94.5">
      <c r="A113" s="8" t="s">
        <v>3</v>
      </c>
      <c r="B113" s="13" t="s">
        <v>90</v>
      </c>
      <c r="C113" s="16">
        <v>102997.1</v>
      </c>
      <c r="D113" s="16">
        <v>102997.1</v>
      </c>
      <c r="E113" s="16">
        <f t="shared" ref="E113:E114" si="28">D113/C113*100</f>
        <v>100</v>
      </c>
    </row>
    <row r="114" spans="1:10" s="18" customFormat="1" ht="94.5">
      <c r="A114" s="8" t="s">
        <v>2</v>
      </c>
      <c r="B114" s="13" t="s">
        <v>91</v>
      </c>
      <c r="C114" s="16">
        <v>7100</v>
      </c>
      <c r="D114" s="16">
        <v>7100</v>
      </c>
      <c r="E114" s="16">
        <f t="shared" si="28"/>
        <v>100</v>
      </c>
    </row>
    <row r="115" spans="1:10" s="18" customFormat="1" ht="15.75">
      <c r="A115" s="8"/>
      <c r="B115" s="14" t="s">
        <v>102</v>
      </c>
      <c r="C115" s="16"/>
      <c r="D115" s="16"/>
      <c r="E115" s="16"/>
    </row>
    <row r="116" spans="1:10" s="18" customFormat="1" ht="96" customHeight="1">
      <c r="A116" s="8">
        <v>2220182570</v>
      </c>
      <c r="B116" s="13" t="s">
        <v>149</v>
      </c>
      <c r="C116" s="16">
        <v>243.4</v>
      </c>
      <c r="D116" s="16">
        <v>0</v>
      </c>
      <c r="E116" s="16">
        <f t="shared" ref="E116:E117" si="29">D116/C116*100</f>
        <v>0</v>
      </c>
    </row>
    <row r="117" spans="1:10" s="18" customFormat="1" ht="15.75">
      <c r="A117" s="8"/>
      <c r="B117" s="36" t="s">
        <v>96</v>
      </c>
      <c r="C117" s="37">
        <f>SUM(C62:C116)</f>
        <v>624324.50000000012</v>
      </c>
      <c r="D117" s="37">
        <f>SUM(D62:D116)</f>
        <v>624014.14000000013</v>
      </c>
      <c r="E117" s="37">
        <f t="shared" si="29"/>
        <v>99.950288671996702</v>
      </c>
      <c r="F117" s="26">
        <v>312295.7</v>
      </c>
      <c r="G117" s="17">
        <f>F117-E117</f>
        <v>312195.74971132801</v>
      </c>
      <c r="H117" s="17"/>
      <c r="I117" s="40"/>
      <c r="J117" s="39"/>
    </row>
    <row r="118" spans="1:10" s="18" customFormat="1" ht="15.75">
      <c r="A118" s="48" t="s">
        <v>0</v>
      </c>
      <c r="B118" s="49"/>
      <c r="C118" s="49"/>
      <c r="D118" s="49"/>
      <c r="E118" s="50"/>
    </row>
    <row r="119" spans="1:10" s="18" customFormat="1" ht="31.5">
      <c r="A119" s="24"/>
      <c r="B119" s="11" t="s">
        <v>42</v>
      </c>
      <c r="C119" s="24"/>
      <c r="D119" s="24"/>
      <c r="E119" s="17"/>
    </row>
    <row r="120" spans="1:10" s="18" customFormat="1" ht="31.5">
      <c r="A120" s="24"/>
      <c r="B120" s="12" t="s">
        <v>101</v>
      </c>
      <c r="C120" s="17"/>
      <c r="D120" s="17"/>
      <c r="E120" s="17"/>
    </row>
    <row r="121" spans="1:10" s="18" customFormat="1" ht="78.75">
      <c r="A121" s="41" t="s">
        <v>172</v>
      </c>
      <c r="B121" s="13" t="s">
        <v>145</v>
      </c>
      <c r="C121" s="16">
        <v>134</v>
      </c>
      <c r="D121" s="16">
        <v>134</v>
      </c>
      <c r="E121" s="16">
        <f t="shared" ref="E121:E123" si="30">D121/C121*100</f>
        <v>100</v>
      </c>
    </row>
    <row r="122" spans="1:10" s="18" customFormat="1" ht="63">
      <c r="A122" s="8">
        <v>110285160</v>
      </c>
      <c r="B122" s="13" t="s">
        <v>150</v>
      </c>
      <c r="C122" s="16">
        <v>950</v>
      </c>
      <c r="D122" s="16">
        <v>950</v>
      </c>
      <c r="E122" s="16">
        <f t="shared" si="30"/>
        <v>100</v>
      </c>
    </row>
    <row r="123" spans="1:10" s="18" customFormat="1" ht="78.75">
      <c r="A123" s="8">
        <v>110185150</v>
      </c>
      <c r="B123" s="13" t="s">
        <v>151</v>
      </c>
      <c r="C123" s="33">
        <v>2633</v>
      </c>
      <c r="D123" s="16">
        <v>2633</v>
      </c>
      <c r="E123" s="16">
        <f t="shared" si="30"/>
        <v>100</v>
      </c>
    </row>
    <row r="124" spans="1:10" s="18" customFormat="1" ht="31.5">
      <c r="A124" s="8"/>
      <c r="B124" s="14" t="s">
        <v>153</v>
      </c>
      <c r="C124" s="16"/>
      <c r="D124" s="16"/>
      <c r="E124" s="16"/>
    </row>
    <row r="125" spans="1:10" s="18" customFormat="1" ht="157.5">
      <c r="A125" s="8">
        <v>130185230</v>
      </c>
      <c r="B125" s="13" t="s">
        <v>154</v>
      </c>
      <c r="C125" s="16">
        <v>150</v>
      </c>
      <c r="D125" s="16">
        <v>150</v>
      </c>
      <c r="E125" s="16">
        <f t="shared" ref="E125" si="31">D125/C125*100</f>
        <v>100</v>
      </c>
    </row>
    <row r="126" spans="1:10" s="18" customFormat="1" ht="15.75">
      <c r="A126" s="8"/>
      <c r="B126" s="14" t="s">
        <v>152</v>
      </c>
      <c r="C126" s="16"/>
      <c r="D126" s="16"/>
      <c r="E126" s="16"/>
    </row>
    <row r="127" spans="1:10" s="18" customFormat="1" ht="63">
      <c r="A127" s="8">
        <v>150185060</v>
      </c>
      <c r="B127" s="13" t="s">
        <v>92</v>
      </c>
      <c r="C127" s="16">
        <v>541.70000000000005</v>
      </c>
      <c r="D127" s="16">
        <v>541.70000000000005</v>
      </c>
      <c r="E127" s="16">
        <f t="shared" ref="E127" si="32">D127/C127*100</f>
        <v>100</v>
      </c>
    </row>
    <row r="128" spans="1:10" s="18" customFormat="1" ht="31.5">
      <c r="A128" s="8"/>
      <c r="B128" s="15" t="s">
        <v>74</v>
      </c>
      <c r="C128" s="16"/>
      <c r="D128" s="16"/>
      <c r="E128" s="16"/>
    </row>
    <row r="129" spans="1:5" s="18" customFormat="1" ht="31.5">
      <c r="A129" s="8"/>
      <c r="B129" s="14" t="s">
        <v>75</v>
      </c>
      <c r="C129" s="16"/>
      <c r="D129" s="16"/>
      <c r="E129" s="16"/>
    </row>
    <row r="130" spans="1:5" s="18" customFormat="1" ht="63">
      <c r="A130" s="8">
        <v>510285160</v>
      </c>
      <c r="B130" s="13" t="s">
        <v>150</v>
      </c>
      <c r="C130" s="16">
        <v>990</v>
      </c>
      <c r="D130" s="16">
        <v>990</v>
      </c>
      <c r="E130" s="16">
        <f t="shared" ref="E130" si="33">D130/C130*100</f>
        <v>100</v>
      </c>
    </row>
    <row r="131" spans="1:5" s="18" customFormat="1" ht="15.75">
      <c r="A131" s="8"/>
      <c r="B131" s="14" t="s">
        <v>76</v>
      </c>
      <c r="C131" s="16"/>
      <c r="D131" s="16"/>
      <c r="E131" s="16"/>
    </row>
    <row r="132" spans="1:5" s="18" customFormat="1" ht="78.75">
      <c r="A132" s="8">
        <v>520185150</v>
      </c>
      <c r="B132" s="13" t="s">
        <v>151</v>
      </c>
      <c r="C132" s="33">
        <v>9240</v>
      </c>
      <c r="D132" s="16">
        <v>9240</v>
      </c>
      <c r="E132" s="16">
        <f t="shared" ref="E132" si="34">D132/C132*100</f>
        <v>100</v>
      </c>
    </row>
    <row r="133" spans="1:5" s="18" customFormat="1" ht="31.5">
      <c r="A133" s="8"/>
      <c r="B133" s="15" t="s">
        <v>77</v>
      </c>
      <c r="C133" s="16"/>
      <c r="D133" s="16"/>
      <c r="E133" s="16"/>
    </row>
    <row r="134" spans="1:5" s="18" customFormat="1" ht="63">
      <c r="A134" s="8">
        <v>600185160</v>
      </c>
      <c r="B134" s="13" t="s">
        <v>150</v>
      </c>
      <c r="C134" s="16">
        <v>417</v>
      </c>
      <c r="D134" s="16">
        <v>417</v>
      </c>
      <c r="E134" s="16">
        <f t="shared" ref="E134:E136" si="35">D134/C134*100</f>
        <v>100</v>
      </c>
    </row>
    <row r="135" spans="1:5" s="18" customFormat="1" ht="78.75">
      <c r="A135" s="8">
        <v>600385150</v>
      </c>
      <c r="B135" s="13" t="s">
        <v>151</v>
      </c>
      <c r="C135" s="33">
        <v>11534</v>
      </c>
      <c r="D135" s="16">
        <v>11534</v>
      </c>
      <c r="E135" s="16">
        <f t="shared" si="35"/>
        <v>100</v>
      </c>
    </row>
    <row r="136" spans="1:5" s="18" customFormat="1" ht="78.75">
      <c r="A136" s="8">
        <v>600185200</v>
      </c>
      <c r="B136" s="13" t="s">
        <v>173</v>
      </c>
      <c r="C136" s="16">
        <v>165</v>
      </c>
      <c r="D136" s="16">
        <v>165</v>
      </c>
      <c r="E136" s="16">
        <f t="shared" si="35"/>
        <v>100</v>
      </c>
    </row>
    <row r="137" spans="1:5" s="18" customFormat="1" ht="63">
      <c r="A137" s="8"/>
      <c r="B137" s="15" t="s">
        <v>48</v>
      </c>
      <c r="C137" s="16"/>
      <c r="D137" s="16"/>
      <c r="E137" s="16"/>
    </row>
    <row r="138" spans="1:5" s="18" customFormat="1" ht="47.25">
      <c r="A138" s="8"/>
      <c r="B138" s="14" t="s">
        <v>174</v>
      </c>
      <c r="C138" s="16"/>
      <c r="D138" s="16"/>
      <c r="E138" s="16"/>
    </row>
    <row r="139" spans="1:5" s="18" customFormat="1" ht="157.5">
      <c r="A139" s="8">
        <v>720685140</v>
      </c>
      <c r="B139" s="13" t="s">
        <v>175</v>
      </c>
      <c r="C139" s="16">
        <v>1038.7</v>
      </c>
      <c r="D139" s="16">
        <v>1038.7</v>
      </c>
      <c r="E139" s="16">
        <f t="shared" ref="E139:E141" si="36">D139/C139*100</f>
        <v>100</v>
      </c>
    </row>
    <row r="140" spans="1:5" s="18" customFormat="1" ht="31.5">
      <c r="A140" s="8"/>
      <c r="B140" s="15" t="s">
        <v>123</v>
      </c>
      <c r="C140" s="16"/>
      <c r="D140" s="16"/>
      <c r="E140" s="16"/>
    </row>
    <row r="141" spans="1:5" s="18" customFormat="1" ht="141.75">
      <c r="A141" s="8">
        <v>1100185120</v>
      </c>
      <c r="B141" s="13" t="s">
        <v>158</v>
      </c>
      <c r="C141" s="16">
        <v>50</v>
      </c>
      <c r="D141" s="16">
        <v>50</v>
      </c>
      <c r="E141" s="16">
        <f t="shared" si="36"/>
        <v>100</v>
      </c>
    </row>
    <row r="142" spans="1:5" s="18" customFormat="1" ht="31.5">
      <c r="A142" s="8"/>
      <c r="B142" s="11" t="s">
        <v>69</v>
      </c>
      <c r="C142" s="24"/>
      <c r="D142" s="24"/>
      <c r="E142" s="17"/>
    </row>
    <row r="143" spans="1:5" s="18" customFormat="1" ht="47.25">
      <c r="A143" s="8"/>
      <c r="B143" s="12" t="s">
        <v>70</v>
      </c>
      <c r="C143" s="17"/>
      <c r="D143" s="17"/>
      <c r="E143" s="17"/>
    </row>
    <row r="144" spans="1:5" s="18" customFormat="1" ht="63">
      <c r="A144" s="8">
        <v>2210285060</v>
      </c>
      <c r="B144" s="13" t="s">
        <v>92</v>
      </c>
      <c r="C144" s="16">
        <v>1291.9000000000001</v>
      </c>
      <c r="D144" s="16">
        <v>1240.2</v>
      </c>
      <c r="E144" s="16">
        <f t="shared" ref="E144:E151" si="37">D144/C144*100</f>
        <v>95.998142271073604</v>
      </c>
    </row>
    <row r="145" spans="1:10" s="18" customFormat="1" ht="94.5">
      <c r="A145" s="8"/>
      <c r="B145" s="13" t="s">
        <v>93</v>
      </c>
      <c r="C145" s="16">
        <v>26410.400000000001</v>
      </c>
      <c r="D145" s="16">
        <v>26410.400000000001</v>
      </c>
      <c r="E145" s="16">
        <f t="shared" si="37"/>
        <v>100</v>
      </c>
    </row>
    <row r="146" spans="1:10" s="18" customFormat="1" ht="78.75">
      <c r="A146" s="8">
        <v>2210285150</v>
      </c>
      <c r="B146" s="13" t="s">
        <v>151</v>
      </c>
      <c r="C146" s="33">
        <v>3713</v>
      </c>
      <c r="D146" s="16">
        <v>3713</v>
      </c>
      <c r="E146" s="16">
        <f t="shared" si="37"/>
        <v>100</v>
      </c>
    </row>
    <row r="147" spans="1:10" s="18" customFormat="1" ht="141.75">
      <c r="A147" s="8"/>
      <c r="B147" s="13" t="s">
        <v>160</v>
      </c>
      <c r="C147" s="16">
        <v>46451</v>
      </c>
      <c r="D147" s="16">
        <v>46451</v>
      </c>
      <c r="E147" s="16">
        <f t="shared" si="37"/>
        <v>100</v>
      </c>
    </row>
    <row r="148" spans="1:10" s="18" customFormat="1" ht="141.75">
      <c r="A148" s="8"/>
      <c r="B148" s="13" t="s">
        <v>159</v>
      </c>
      <c r="C148" s="16">
        <v>14001.4</v>
      </c>
      <c r="D148" s="16">
        <v>14001.4</v>
      </c>
      <c r="E148" s="16">
        <f t="shared" si="37"/>
        <v>100</v>
      </c>
    </row>
    <row r="149" spans="1:10" s="18" customFormat="1" ht="110.25">
      <c r="A149" s="8"/>
      <c r="B149" s="13" t="s">
        <v>161</v>
      </c>
      <c r="C149" s="16">
        <v>3497.6</v>
      </c>
      <c r="D149" s="16">
        <v>3497.6</v>
      </c>
      <c r="E149" s="16">
        <f t="shared" si="37"/>
        <v>100</v>
      </c>
    </row>
    <row r="150" spans="1:10" s="18" customFormat="1" ht="15.75">
      <c r="A150" s="8"/>
      <c r="B150" s="36" t="s">
        <v>97</v>
      </c>
      <c r="C150" s="37">
        <f>SUM(C119:C149)</f>
        <v>123208.70000000001</v>
      </c>
      <c r="D150" s="37">
        <f>SUM(D119:D149)</f>
        <v>123157</v>
      </c>
      <c r="E150" s="37">
        <f t="shared" si="37"/>
        <v>99.958038677463506</v>
      </c>
      <c r="I150" s="40"/>
      <c r="J150" s="39"/>
    </row>
    <row r="151" spans="1:10" s="18" customFormat="1" ht="15.75">
      <c r="A151" s="9"/>
      <c r="B151" s="38" t="s">
        <v>98</v>
      </c>
      <c r="C151" s="37">
        <f>C60+C117+C150</f>
        <v>2168319.8000000007</v>
      </c>
      <c r="D151" s="37">
        <f>D60+D117+D150</f>
        <v>2167869.3500000006</v>
      </c>
      <c r="E151" s="37">
        <f t="shared" si="37"/>
        <v>99.979225850356571</v>
      </c>
      <c r="I151" s="40"/>
      <c r="J151" s="39"/>
    </row>
    <row r="152" spans="1:10" ht="31.5" customHeight="1">
      <c r="A152" s="25"/>
      <c r="B152" s="44" t="s">
        <v>137</v>
      </c>
      <c r="C152" s="45"/>
      <c r="D152" s="45"/>
      <c r="E152" s="46"/>
    </row>
    <row r="153" spans="1:10" ht="31.5">
      <c r="A153" s="25"/>
      <c r="B153" s="15" t="s">
        <v>78</v>
      </c>
      <c r="C153" s="25"/>
      <c r="D153" s="42"/>
      <c r="E153" s="30"/>
    </row>
    <row r="154" spans="1:10" ht="15.75">
      <c r="A154" s="25"/>
      <c r="B154" s="14" t="s">
        <v>146</v>
      </c>
      <c r="C154" s="25"/>
      <c r="D154" s="42"/>
      <c r="E154" s="30"/>
    </row>
    <row r="155" spans="1:10" ht="157.5">
      <c r="A155" s="25">
        <v>950182173</v>
      </c>
      <c r="B155" s="13" t="s">
        <v>147</v>
      </c>
      <c r="C155" s="16">
        <v>1557.5</v>
      </c>
      <c r="D155" s="16">
        <v>1557.5</v>
      </c>
      <c r="E155" s="16">
        <f t="shared" ref="E155:E157" si="38">D155/C155*100</f>
        <v>100</v>
      </c>
    </row>
    <row r="156" spans="1:10" ht="15.75">
      <c r="A156" s="25"/>
      <c r="B156" s="38" t="s">
        <v>135</v>
      </c>
      <c r="C156" s="37">
        <f>SUM(C155)</f>
        <v>1557.5</v>
      </c>
      <c r="D156" s="37">
        <f>SUM(D155)</f>
        <v>1557.5</v>
      </c>
      <c r="E156" s="37">
        <f t="shared" si="38"/>
        <v>100</v>
      </c>
    </row>
    <row r="157" spans="1:10" ht="15.75">
      <c r="A157" s="25"/>
      <c r="B157" s="38" t="s">
        <v>136</v>
      </c>
      <c r="C157" s="37">
        <f>C151+C156</f>
        <v>2169877.3000000007</v>
      </c>
      <c r="D157" s="37">
        <f>D151+D156</f>
        <v>2169426.8500000006</v>
      </c>
      <c r="E157" s="37">
        <f t="shared" si="38"/>
        <v>99.979240761678085</v>
      </c>
    </row>
    <row r="159" spans="1:10" hidden="1">
      <c r="B159" s="21"/>
      <c r="E159" s="31">
        <v>1870036.9</v>
      </c>
    </row>
    <row r="160" spans="1:10" hidden="1">
      <c r="E160" s="31">
        <f>E157-E159</f>
        <v>-1869936.9207592383</v>
      </c>
    </row>
    <row r="165" spans="2:2">
      <c r="B165" s="21"/>
    </row>
  </sheetData>
  <mergeCells count="5">
    <mergeCell ref="B152:E152"/>
    <mergeCell ref="A2:E2"/>
    <mergeCell ref="A7:E7"/>
    <mergeCell ref="A61:E61"/>
    <mergeCell ref="A118:E118"/>
  </mergeCells>
  <pageMargins left="0.78740157480314965" right="0.39370078740157483" top="0.59055118110236227" bottom="0.39370078740157483" header="0.39370078740157483" footer="0.39370078740157483"/>
  <pageSetup paperSize="9" scale="65" fitToHeight="8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2018</vt:lpstr>
      <vt:lpstr>'2018'!Заголовки_для_печати</vt:lpstr>
      <vt:lpstr>'2018'!Область_печати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Вандрей Сергей Александрович</dc:creator>
  <cp:lastModifiedBy>BaevaVM</cp:lastModifiedBy>
  <cp:lastPrinted>2019-03-18T11:33:34Z</cp:lastPrinted>
  <dcterms:created xsi:type="dcterms:W3CDTF">2017-10-10T12:06:27Z</dcterms:created>
  <dcterms:modified xsi:type="dcterms:W3CDTF">2019-04-10T06:07:43Z</dcterms:modified>
</cp:coreProperties>
</file>